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19320" windowHeight="8025"/>
  </bookViews>
  <sheets>
    <sheet name="Возраст 15-29 лет" sheetId="1" r:id="rId1"/>
    <sheet name="Возраст 30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6" i="1" l="1"/>
  <c r="J186" i="1"/>
  <c r="H186" i="1"/>
  <c r="D186" i="1"/>
  <c r="N16" i="1" l="1"/>
  <c r="D17" i="1"/>
  <c r="F17" i="1"/>
  <c r="H17" i="1"/>
  <c r="J17" i="1"/>
  <c r="L17" i="1"/>
  <c r="E16" i="2" l="1"/>
  <c r="N240" i="1"/>
  <c r="L240" i="1"/>
  <c r="J240" i="1"/>
  <c r="H240" i="1"/>
  <c r="D240" i="1"/>
  <c r="L239" i="1"/>
  <c r="J239" i="1"/>
  <c r="H239" i="1"/>
  <c r="D239" i="1"/>
  <c r="N238" i="1"/>
  <c r="N236" i="1"/>
  <c r="L236" i="1"/>
  <c r="J236" i="1"/>
  <c r="H236" i="1"/>
  <c r="D236" i="1"/>
  <c r="N234" i="1"/>
  <c r="L234" i="1"/>
  <c r="J234" i="1"/>
  <c r="H234" i="1"/>
  <c r="D234" i="1"/>
  <c r="L233" i="1"/>
  <c r="J233" i="1"/>
  <c r="H233" i="1"/>
  <c r="F233" i="1"/>
  <c r="D233" i="1"/>
  <c r="N232" i="1"/>
  <c r="N230" i="1"/>
  <c r="L230" i="1"/>
  <c r="J230" i="1"/>
  <c r="H230" i="1"/>
  <c r="D230" i="1"/>
  <c r="L229" i="1"/>
  <c r="J229" i="1"/>
  <c r="H229" i="1"/>
  <c r="F229" i="1"/>
  <c r="D229" i="1"/>
  <c r="N228" i="1"/>
  <c r="L227" i="1"/>
  <c r="H227" i="1"/>
  <c r="D227" i="1"/>
  <c r="N226" i="1"/>
  <c r="L225" i="1"/>
  <c r="J225" i="1"/>
  <c r="H225" i="1"/>
  <c r="F225" i="1"/>
  <c r="D225" i="1"/>
  <c r="N224" i="1"/>
  <c r="L223" i="1"/>
  <c r="H223" i="1"/>
  <c r="D223" i="1"/>
  <c r="N222" i="1"/>
  <c r="L221" i="1"/>
  <c r="J221" i="1"/>
  <c r="H221" i="1"/>
  <c r="F221" i="1"/>
  <c r="D221" i="1"/>
  <c r="N220" i="1"/>
  <c r="L219" i="1"/>
  <c r="J219" i="1"/>
  <c r="H219" i="1"/>
  <c r="D219" i="1"/>
  <c r="N218" i="1"/>
  <c r="L217" i="1"/>
  <c r="J217" i="1"/>
  <c r="H217" i="1"/>
  <c r="F217" i="1"/>
  <c r="D217" i="1"/>
  <c r="N216" i="1"/>
  <c r="N214" i="1"/>
  <c r="L214" i="1"/>
  <c r="J214" i="1"/>
  <c r="H214" i="1"/>
  <c r="L213" i="1"/>
  <c r="J213" i="1"/>
  <c r="H213" i="1"/>
  <c r="F213" i="1"/>
  <c r="D213" i="1"/>
  <c r="N212" i="1"/>
  <c r="L211" i="1"/>
  <c r="J211" i="1"/>
  <c r="H211" i="1"/>
  <c r="D211" i="1"/>
  <c r="N210" i="1"/>
  <c r="N208" i="1"/>
  <c r="L208" i="1"/>
  <c r="J208" i="1"/>
  <c r="H208" i="1"/>
  <c r="D208" i="1"/>
  <c r="L207" i="1"/>
  <c r="J207" i="1"/>
  <c r="H207" i="1"/>
  <c r="D207" i="1"/>
  <c r="N206" i="1"/>
  <c r="N204" i="1"/>
  <c r="J204" i="1"/>
  <c r="H204" i="1"/>
  <c r="D204" i="1"/>
  <c r="L203" i="1"/>
  <c r="J203" i="1"/>
  <c r="H203" i="1"/>
  <c r="F203" i="1"/>
  <c r="D203" i="1"/>
  <c r="N202" i="1"/>
  <c r="N200" i="1"/>
  <c r="L200" i="1"/>
  <c r="J200" i="1"/>
  <c r="H200" i="1"/>
  <c r="D200" i="1"/>
  <c r="N198" i="1"/>
  <c r="L198" i="1"/>
  <c r="J198" i="1"/>
  <c r="H198" i="1"/>
  <c r="F198" i="1"/>
  <c r="D198" i="1"/>
  <c r="N196" i="1"/>
  <c r="L196" i="1"/>
  <c r="J196" i="1"/>
  <c r="H196" i="1"/>
  <c r="D196" i="1"/>
  <c r="N194" i="1"/>
  <c r="L194" i="1"/>
  <c r="J194" i="1"/>
  <c r="H194" i="1"/>
  <c r="F194" i="1"/>
  <c r="D194" i="1"/>
  <c r="N192" i="1"/>
  <c r="L192" i="1"/>
  <c r="J192" i="1"/>
  <c r="H192" i="1"/>
  <c r="D192" i="1"/>
  <c r="N190" i="1"/>
  <c r="L190" i="1"/>
  <c r="J190" i="1"/>
  <c r="H190" i="1"/>
  <c r="F190" i="1"/>
  <c r="D190" i="1"/>
  <c r="N188" i="1"/>
  <c r="L188" i="1"/>
  <c r="J188" i="1"/>
  <c r="H188" i="1"/>
  <c r="D188" i="1"/>
  <c r="N186" i="1"/>
  <c r="L185" i="1"/>
  <c r="J185" i="1"/>
  <c r="H185" i="1"/>
  <c r="D185" i="1"/>
  <c r="N184" i="1"/>
  <c r="N182" i="1"/>
  <c r="L182" i="1"/>
  <c r="J182" i="1"/>
  <c r="H182" i="1"/>
  <c r="D182" i="1"/>
  <c r="L181" i="1"/>
  <c r="J181" i="1"/>
  <c r="H181" i="1"/>
  <c r="D181" i="1"/>
  <c r="N180" i="1"/>
  <c r="L179" i="1"/>
  <c r="J179" i="1"/>
  <c r="H179" i="1"/>
  <c r="D179" i="1"/>
  <c r="N178" i="1"/>
  <c r="N176" i="1"/>
  <c r="L176" i="1"/>
  <c r="J176" i="1"/>
  <c r="H176" i="1"/>
  <c r="D176" i="1"/>
  <c r="N174" i="1"/>
  <c r="L174" i="1"/>
  <c r="J174" i="1"/>
  <c r="H174" i="1"/>
  <c r="D174" i="1"/>
  <c r="N172" i="1"/>
  <c r="L172" i="1"/>
  <c r="J172" i="1"/>
  <c r="H172" i="1"/>
  <c r="F172" i="1"/>
  <c r="D172" i="1"/>
  <c r="N170" i="1"/>
  <c r="L170" i="1"/>
  <c r="J170" i="1"/>
  <c r="H170" i="1"/>
  <c r="F170" i="1"/>
  <c r="D170" i="1"/>
  <c r="N168" i="1"/>
  <c r="L168" i="1"/>
  <c r="J168" i="1"/>
  <c r="H168" i="1"/>
  <c r="F168" i="1"/>
  <c r="D168" i="1"/>
  <c r="N166" i="1"/>
  <c r="L166" i="1"/>
  <c r="J166" i="1"/>
  <c r="H166" i="1"/>
  <c r="F166" i="1"/>
  <c r="D166" i="1"/>
  <c r="L165" i="1"/>
  <c r="J165" i="1"/>
  <c r="H165" i="1"/>
  <c r="N164" i="1"/>
  <c r="N162" i="1"/>
  <c r="J162" i="1"/>
  <c r="H162" i="1"/>
  <c r="F162" i="1"/>
  <c r="D162" i="1"/>
  <c r="N160" i="1"/>
  <c r="L160" i="1"/>
  <c r="J160" i="1"/>
  <c r="H160" i="1"/>
  <c r="D160" i="1"/>
  <c r="N158" i="1"/>
  <c r="L158" i="1"/>
  <c r="H158" i="1"/>
  <c r="D158" i="1"/>
  <c r="N156" i="1"/>
  <c r="L156" i="1"/>
  <c r="J156" i="1"/>
  <c r="H156" i="1"/>
  <c r="D156" i="1"/>
  <c r="N154" i="1"/>
  <c r="L154" i="1"/>
  <c r="J154" i="1"/>
  <c r="H154" i="1"/>
  <c r="F154" i="1"/>
  <c r="D154" i="1"/>
  <c r="N152" i="1"/>
  <c r="L152" i="1"/>
  <c r="J152" i="1"/>
  <c r="H152" i="1"/>
  <c r="D152" i="1"/>
  <c r="N150" i="1"/>
  <c r="L150" i="1"/>
  <c r="J150" i="1"/>
  <c r="H150" i="1"/>
  <c r="F150" i="1"/>
  <c r="D150" i="1"/>
  <c r="N148" i="1"/>
  <c r="L148" i="1"/>
  <c r="J148" i="1"/>
  <c r="H148" i="1"/>
  <c r="D148" i="1"/>
  <c r="N146" i="1"/>
  <c r="L146" i="1"/>
  <c r="J146" i="1"/>
  <c r="H146" i="1"/>
  <c r="F146" i="1"/>
  <c r="D146" i="1"/>
  <c r="N144" i="1"/>
  <c r="L144" i="1"/>
  <c r="J144" i="1"/>
  <c r="H144" i="1"/>
  <c r="D144" i="1"/>
  <c r="N142" i="1"/>
  <c r="L142" i="1"/>
  <c r="H142" i="1"/>
  <c r="D142" i="1"/>
  <c r="H141" i="1"/>
  <c r="F141" i="1"/>
  <c r="D141" i="1"/>
  <c r="N140" i="1"/>
  <c r="N138" i="1"/>
  <c r="L138" i="1"/>
  <c r="J138" i="1"/>
  <c r="H138" i="1"/>
  <c r="F138" i="1"/>
  <c r="D138" i="1"/>
  <c r="L137" i="1"/>
  <c r="J137" i="1"/>
  <c r="H137" i="1"/>
  <c r="F137" i="1"/>
  <c r="D137" i="1"/>
  <c r="N136" i="1"/>
  <c r="N134" i="1"/>
  <c r="L134" i="1"/>
  <c r="J134" i="1"/>
  <c r="H134" i="1"/>
  <c r="F134" i="1"/>
  <c r="D134" i="1"/>
  <c r="L133" i="1"/>
  <c r="J133" i="1"/>
  <c r="H133" i="1"/>
  <c r="F133" i="1"/>
  <c r="D133" i="1"/>
  <c r="N132" i="1"/>
  <c r="N130" i="1"/>
  <c r="L130" i="1"/>
  <c r="J130" i="1"/>
  <c r="H130" i="1"/>
  <c r="F130" i="1"/>
  <c r="D130" i="1"/>
  <c r="L129" i="1"/>
  <c r="J129" i="1"/>
  <c r="H129" i="1"/>
  <c r="F129" i="1"/>
  <c r="D129" i="1"/>
  <c r="N128" i="1"/>
  <c r="N126" i="1"/>
  <c r="L126" i="1"/>
  <c r="D126" i="1"/>
  <c r="L125" i="1"/>
  <c r="J125" i="1"/>
  <c r="H125" i="1"/>
  <c r="F125" i="1"/>
  <c r="D125" i="1"/>
  <c r="N124" i="1"/>
  <c r="N122" i="1"/>
  <c r="L122" i="1"/>
  <c r="J122" i="1"/>
  <c r="H122" i="1"/>
  <c r="F122" i="1"/>
  <c r="D122" i="1"/>
  <c r="L121" i="1"/>
  <c r="J121" i="1"/>
  <c r="H121" i="1"/>
  <c r="F121" i="1"/>
  <c r="D121" i="1"/>
  <c r="N120" i="1"/>
  <c r="N118" i="1"/>
  <c r="H118" i="1"/>
  <c r="F118" i="1"/>
  <c r="D118" i="1"/>
  <c r="L117" i="1"/>
  <c r="J117" i="1"/>
  <c r="H117" i="1"/>
  <c r="F117" i="1"/>
  <c r="D117" i="1"/>
  <c r="N116" i="1"/>
  <c r="N114" i="1"/>
  <c r="L114" i="1"/>
  <c r="J114" i="1"/>
  <c r="H114" i="1"/>
  <c r="D114" i="1"/>
  <c r="N112" i="1"/>
  <c r="L112" i="1"/>
  <c r="H112" i="1"/>
  <c r="D112" i="1"/>
  <c r="N110" i="1"/>
  <c r="L110" i="1"/>
  <c r="H110" i="1"/>
  <c r="F110" i="1"/>
  <c r="D110" i="1"/>
  <c r="N108" i="1"/>
  <c r="L108" i="1"/>
  <c r="J108" i="1"/>
  <c r="H108" i="1"/>
  <c r="D108" i="1"/>
  <c r="N106" i="1"/>
  <c r="L106" i="1"/>
  <c r="J106" i="1"/>
  <c r="H106" i="1"/>
  <c r="F106" i="1"/>
  <c r="D106" i="1"/>
  <c r="L105" i="1"/>
  <c r="J105" i="1"/>
  <c r="H105" i="1"/>
  <c r="D105" i="1"/>
  <c r="N104" i="1"/>
  <c r="N102" i="1"/>
  <c r="L102" i="1"/>
  <c r="J102" i="1"/>
  <c r="H102" i="1"/>
  <c r="L101" i="1"/>
  <c r="J101" i="1"/>
  <c r="H101" i="1"/>
  <c r="F101" i="1"/>
  <c r="D101" i="1"/>
  <c r="N100" i="1"/>
  <c r="N98" i="1"/>
  <c r="L98" i="1"/>
  <c r="J98" i="1"/>
  <c r="H98" i="1"/>
  <c r="L97" i="1"/>
  <c r="J97" i="1"/>
  <c r="H97" i="1"/>
  <c r="F97" i="1"/>
  <c r="D97" i="1"/>
  <c r="N96" i="1"/>
  <c r="N94" i="1"/>
  <c r="L94" i="1"/>
  <c r="H94" i="1"/>
  <c r="F94" i="1"/>
  <c r="D94" i="1"/>
  <c r="L93" i="1"/>
  <c r="J93" i="1"/>
  <c r="H93" i="1"/>
  <c r="F93" i="1"/>
  <c r="D93" i="1"/>
  <c r="N92" i="1"/>
  <c r="N90" i="1"/>
  <c r="L90" i="1"/>
  <c r="J90" i="1"/>
  <c r="H90" i="1"/>
  <c r="F90" i="1"/>
  <c r="D90" i="1"/>
  <c r="L89" i="1"/>
  <c r="J89" i="1"/>
  <c r="H89" i="1"/>
  <c r="F89" i="1"/>
  <c r="D89" i="1"/>
  <c r="N88" i="1"/>
  <c r="N86" i="1"/>
  <c r="L86" i="1"/>
  <c r="J86" i="1"/>
  <c r="H86" i="1"/>
  <c r="F86" i="1"/>
  <c r="D86" i="1"/>
  <c r="L85" i="1"/>
  <c r="J85" i="1"/>
  <c r="H85" i="1"/>
  <c r="F85" i="1"/>
  <c r="D85" i="1"/>
  <c r="N84" i="1"/>
  <c r="L83" i="1"/>
  <c r="J83" i="1"/>
  <c r="H83" i="1"/>
  <c r="F83" i="1"/>
  <c r="D83" i="1"/>
  <c r="N82" i="1"/>
  <c r="N80" i="1"/>
  <c r="L80" i="1"/>
  <c r="J80" i="1"/>
  <c r="H80" i="1"/>
  <c r="F80" i="1"/>
  <c r="D80" i="1"/>
  <c r="L79" i="1"/>
  <c r="J79" i="1"/>
  <c r="H79" i="1"/>
  <c r="F79" i="1"/>
  <c r="D79" i="1"/>
  <c r="N78" i="1"/>
  <c r="N76" i="1"/>
  <c r="L76" i="1"/>
  <c r="H76" i="1"/>
  <c r="F76" i="1"/>
  <c r="D76" i="1"/>
  <c r="L75" i="1"/>
  <c r="J75" i="1"/>
  <c r="H75" i="1"/>
  <c r="F75" i="1"/>
  <c r="N74" i="1"/>
  <c r="N72" i="1"/>
  <c r="L72" i="1"/>
  <c r="J72" i="1"/>
  <c r="H72" i="1"/>
  <c r="F72" i="1"/>
  <c r="D72" i="1"/>
  <c r="L71" i="1"/>
  <c r="J71" i="1"/>
  <c r="H71" i="1"/>
  <c r="D71" i="1"/>
  <c r="N70" i="1"/>
  <c r="N68" i="1"/>
  <c r="L68" i="1"/>
  <c r="J68" i="1"/>
  <c r="H68" i="1"/>
  <c r="F68" i="1"/>
  <c r="D68" i="1"/>
  <c r="L67" i="1"/>
  <c r="J67" i="1"/>
  <c r="H67" i="1"/>
  <c r="F67" i="1"/>
  <c r="D67" i="1"/>
  <c r="N66" i="1"/>
  <c r="L65" i="1"/>
  <c r="H65" i="1"/>
  <c r="D65" i="1"/>
  <c r="N64" i="1"/>
  <c r="N62" i="1"/>
  <c r="H62" i="1"/>
  <c r="F62" i="1"/>
  <c r="D62" i="1"/>
  <c r="L61" i="1"/>
  <c r="J61" i="1"/>
  <c r="H61" i="1"/>
  <c r="F61" i="1"/>
  <c r="D61" i="1"/>
  <c r="N60" i="1"/>
  <c r="L59" i="1"/>
  <c r="J59" i="1"/>
  <c r="H59" i="1"/>
  <c r="F59" i="1"/>
  <c r="D59" i="1"/>
  <c r="N58" i="1"/>
  <c r="L57" i="1"/>
  <c r="J57" i="1"/>
  <c r="H57" i="1"/>
  <c r="F57" i="1"/>
  <c r="D57" i="1"/>
  <c r="N56" i="1"/>
  <c r="N54" i="1"/>
  <c r="L54" i="1"/>
  <c r="J54" i="1"/>
  <c r="H54" i="1"/>
  <c r="F54" i="1"/>
  <c r="D54" i="1"/>
  <c r="N52" i="1"/>
  <c r="J52" i="1"/>
  <c r="H52" i="1"/>
  <c r="D52" i="1"/>
  <c r="N50" i="1"/>
  <c r="J50" i="1"/>
  <c r="H50" i="1"/>
  <c r="F50" i="1"/>
  <c r="D50" i="1"/>
  <c r="L49" i="1"/>
  <c r="J49" i="1"/>
  <c r="H49" i="1"/>
  <c r="F49" i="1"/>
  <c r="D49" i="1"/>
  <c r="N48" i="1"/>
  <c r="N46" i="1"/>
  <c r="H46" i="1"/>
  <c r="F46" i="1"/>
  <c r="D46" i="1"/>
  <c r="N44" i="1"/>
  <c r="L44" i="1"/>
  <c r="J44" i="1"/>
  <c r="H44" i="1"/>
  <c r="D44" i="1"/>
  <c r="L43" i="1"/>
  <c r="J43" i="1"/>
  <c r="H43" i="1"/>
  <c r="F43" i="1"/>
  <c r="D43" i="1"/>
  <c r="N42" i="1"/>
  <c r="L41" i="1"/>
  <c r="H41" i="1"/>
  <c r="F41" i="1"/>
  <c r="D41" i="1"/>
  <c r="N40" i="1"/>
  <c r="N38" i="1"/>
  <c r="L38" i="1"/>
  <c r="J38" i="1"/>
  <c r="H38" i="1"/>
  <c r="F38" i="1"/>
  <c r="D38" i="1"/>
  <c r="L37" i="1"/>
  <c r="J37" i="1"/>
  <c r="H37" i="1"/>
  <c r="D37" i="1"/>
  <c r="N36" i="1"/>
  <c r="N34" i="1"/>
  <c r="L34" i="1"/>
  <c r="J34" i="1"/>
  <c r="H34" i="1"/>
  <c r="F34" i="1"/>
  <c r="D34" i="1"/>
  <c r="L33" i="1"/>
  <c r="J33" i="1"/>
  <c r="H33" i="1"/>
  <c r="F33" i="1"/>
  <c r="D33" i="1"/>
  <c r="N32" i="1"/>
  <c r="L31" i="1"/>
  <c r="J31" i="1"/>
  <c r="H31" i="1"/>
  <c r="D31" i="1"/>
  <c r="N30" i="1"/>
  <c r="L29" i="1"/>
  <c r="J29" i="1"/>
  <c r="H29" i="1"/>
  <c r="F29" i="1"/>
  <c r="D29" i="1"/>
  <c r="N28" i="1"/>
  <c r="N26" i="1"/>
  <c r="L26" i="1"/>
  <c r="J26" i="1"/>
  <c r="H26" i="1"/>
  <c r="F26" i="1"/>
  <c r="D26" i="1"/>
  <c r="L25" i="1"/>
  <c r="H25" i="1"/>
  <c r="F25" i="1"/>
  <c r="D25" i="1"/>
  <c r="N24" i="1"/>
  <c r="N22" i="1"/>
  <c r="L22" i="1"/>
  <c r="J22" i="1"/>
  <c r="H22" i="1"/>
  <c r="F22" i="1"/>
  <c r="D22" i="1"/>
  <c r="L21" i="1"/>
  <c r="J21" i="1"/>
  <c r="H21" i="1"/>
  <c r="D21" i="1"/>
  <c r="N20" i="1"/>
  <c r="N18" i="1"/>
  <c r="L18" i="1"/>
  <c r="H18" i="1"/>
  <c r="D18" i="1"/>
  <c r="I16" i="2" l="1"/>
  <c r="G16" i="2"/>
  <c r="K16" i="2" l="1"/>
</calcChain>
</file>

<file path=xl/sharedStrings.xml><?xml version="1.0" encoding="utf-8"?>
<sst xmlns="http://schemas.openxmlformats.org/spreadsheetml/2006/main" count="280" uniqueCount="147">
  <si>
    <t>№ п\п</t>
  </si>
  <si>
    <t>ФИО</t>
  </si>
  <si>
    <t>Контрольные упражнения 
( возраст 15-29 лет)</t>
  </si>
  <si>
    <t>Бег 60 м. (с.)</t>
  </si>
  <si>
    <t>Бег 1000 м (мин, с.) юн.
Бег 500 м (мин, с.) дев.</t>
  </si>
  <si>
    <t>Прыжки в длину с места (см)</t>
  </si>
  <si>
    <t>Наклон вперед из положения стоя с прямыми ногами на гимнастической скамье (см)</t>
  </si>
  <si>
    <t>Кол-во выполненных контрольных упражнений</t>
  </si>
  <si>
    <r>
      <t xml:space="preserve">Результат вступительных испытаний:
</t>
    </r>
    <r>
      <rPr>
        <b/>
        <sz val="9"/>
        <color theme="1"/>
        <rFont val="Times New Roman"/>
        <family val="1"/>
        <charset val="204"/>
      </rPr>
      <t>"ЗАЧЕТ"</t>
    </r>
    <r>
      <rPr>
        <sz val="9"/>
        <color theme="1"/>
        <rFont val="Times New Roman"/>
        <family val="1"/>
        <charset val="204"/>
      </rPr>
      <t xml:space="preserve">
по 3 и более из 5
</t>
    </r>
    <r>
      <rPr>
        <b/>
        <sz val="9"/>
        <color theme="1"/>
        <rFont val="Times New Roman"/>
        <family val="1"/>
        <charset val="204"/>
      </rPr>
      <t>"НЕЗАЧЕТ"</t>
    </r>
    <r>
      <rPr>
        <sz val="9"/>
        <color theme="1"/>
        <rFont val="Times New Roman"/>
        <family val="1"/>
        <charset val="204"/>
      </rPr>
      <t xml:space="preserve">
по 3 и менее из 5
</t>
    </r>
  </si>
  <si>
    <t>Результат</t>
  </si>
  <si>
    <t>Юноша\ Девушка</t>
  </si>
  <si>
    <t>Контрольные упражнения 
( возраст 30 лет и старше)</t>
  </si>
  <si>
    <t>Пол</t>
  </si>
  <si>
    <t>М</t>
  </si>
  <si>
    <t>Ж</t>
  </si>
  <si>
    <t>Сгибание и разгибание рук в упоре лежа на полу (раз)</t>
  </si>
  <si>
    <t>_________________</t>
  </si>
  <si>
    <t>Н.С. Бутыч</t>
  </si>
  <si>
    <t>Члены экзаменационной комиссии:</t>
  </si>
  <si>
    <t>__________________</t>
  </si>
  <si>
    <r>
      <t xml:space="preserve">Результат вступительных испытаний:
</t>
    </r>
    <r>
      <rPr>
        <b/>
        <sz val="9"/>
        <color theme="1"/>
        <rFont val="Times New Roman"/>
        <family val="1"/>
        <charset val="204"/>
      </rPr>
      <t>"ЗАЧЕТ"</t>
    </r>
    <r>
      <rPr>
        <sz val="9"/>
        <color theme="1"/>
        <rFont val="Times New Roman"/>
        <family val="1"/>
        <charset val="204"/>
      </rPr>
      <t xml:space="preserve">
по 2 и более из 3
</t>
    </r>
    <r>
      <rPr>
        <b/>
        <sz val="9"/>
        <color theme="1"/>
        <rFont val="Times New Roman"/>
        <family val="1"/>
        <charset val="204"/>
      </rPr>
      <t>"НЕЗАЧЕТ"</t>
    </r>
    <r>
      <rPr>
        <sz val="9"/>
        <color theme="1"/>
        <rFont val="Times New Roman"/>
        <family val="1"/>
        <charset val="204"/>
      </rPr>
      <t xml:space="preserve">
по 2 и более из 3
</t>
    </r>
  </si>
  <si>
    <t>Председатель экзаменационной комиссии</t>
  </si>
  <si>
    <t>К.И. Бажанов</t>
  </si>
  <si>
    <t>Р.А. Архипова</t>
  </si>
  <si>
    <t>В.А. Рассамахин</t>
  </si>
  <si>
    <t>А.Б. Локтев</t>
  </si>
  <si>
    <t>В.А. Важенин</t>
  </si>
  <si>
    <t>Н.С. Сорокина</t>
  </si>
  <si>
    <t>М.С. Козар</t>
  </si>
  <si>
    <t>О.А. Чуфряков</t>
  </si>
  <si>
    <t>А.Г. Шатохин</t>
  </si>
  <si>
    <t>Н.П. Игнатьев</t>
  </si>
  <si>
    <t>Ажимова Виталия Владимировна</t>
  </si>
  <si>
    <t xml:space="preserve">Аксентьева Диана Андреевна </t>
  </si>
  <si>
    <t>Антонов Алексей Александрович</t>
  </si>
  <si>
    <t>Арутюнян Оганнес Каренович</t>
  </si>
  <si>
    <t>Басанец Степан Александрович</t>
  </si>
  <si>
    <t>Бахриев Далер Минхожидинович</t>
  </si>
  <si>
    <t>Белоносов Максим Владимирович</t>
  </si>
  <si>
    <t>Бем Александр Сергеевич</t>
  </si>
  <si>
    <t>Блинов Евгений Юрьевич</t>
  </si>
  <si>
    <t xml:space="preserve">Богордаева Алёна Владимировна </t>
  </si>
  <si>
    <t>Бондарева Анастасия Дмитриевна</t>
  </si>
  <si>
    <t>Булдаков Александр Вячеславович</t>
  </si>
  <si>
    <t>Бутенко Данила Евгеньевич</t>
  </si>
  <si>
    <t>Васильев Алексей Александрович</t>
  </si>
  <si>
    <t>Васильев Даниил Валерьянович</t>
  </si>
  <si>
    <t>Васильев Даниил Васильевич</t>
  </si>
  <si>
    <t>Вахнин Кирилл Евгеньевич</t>
  </si>
  <si>
    <t>Верстаков Владислав Романович</t>
  </si>
  <si>
    <t>Винникова Дарья Васильевна</t>
  </si>
  <si>
    <t>Востриков Алексей Викторович</t>
  </si>
  <si>
    <t>Гадыльшина Дарья Радиковна</t>
  </si>
  <si>
    <t>Гайнулина Диана Маратовна</t>
  </si>
  <si>
    <t>Голыбин Илья Владимирович</t>
  </si>
  <si>
    <t>Горбунов Никита Сергеевич</t>
  </si>
  <si>
    <t>Гостева Юлия Андреевна</t>
  </si>
  <si>
    <t>Григорьев Антон Мирабович</t>
  </si>
  <si>
    <t>Дегтянников Данил Михайлович</t>
  </si>
  <si>
    <t>Денисова Елизавета Сергеевна</t>
  </si>
  <si>
    <t>Десятова Ирина Сергеевна</t>
  </si>
  <si>
    <t>Добрынина Полина Андреевна</t>
  </si>
  <si>
    <t>Домбровский Александр Григорьевич</t>
  </si>
  <si>
    <t>Дунаева Карина Васильевна</t>
  </si>
  <si>
    <t>Евтюхина Александра Андреевна</t>
  </si>
  <si>
    <t>Жестовская Виктория Валерьевна</t>
  </si>
  <si>
    <t>Журавлева Анна Николаевна</t>
  </si>
  <si>
    <t>Зеленков Иван Александрович</t>
  </si>
  <si>
    <t>Зорин Анатолий Алексеевич</t>
  </si>
  <si>
    <t>Ибатуллина Диана Ильясовна</t>
  </si>
  <si>
    <t>Ильницкая Дарья Олеговна</t>
  </si>
  <si>
    <t>Кадыров Родион Сергеевич</t>
  </si>
  <si>
    <t>Кайгородова Кристина Александровна</t>
  </si>
  <si>
    <t>Каканов Антон Игоревич</t>
  </si>
  <si>
    <t xml:space="preserve">Калбаева Алина Рафиковна </t>
  </si>
  <si>
    <t>Канаев Станислав Михайлович</t>
  </si>
  <si>
    <t xml:space="preserve">Каримова Анжела Александровна </t>
  </si>
  <si>
    <t>Кармакских Никита Сергеевич</t>
  </si>
  <si>
    <t>Касумов Рустам Юнисович</t>
  </si>
  <si>
    <t>Квасова Елизавета Игоревна</t>
  </si>
  <si>
    <t>Кизеров Марк Валерьевич</t>
  </si>
  <si>
    <t>Киришева Виктория Вячеславовна</t>
  </si>
  <si>
    <t>Ковалёва Полина Вячеславовна</t>
  </si>
  <si>
    <t>Комольцева Екатерина Алексеевна</t>
  </si>
  <si>
    <t xml:space="preserve">Кондрашева Анастасия Михайловна </t>
  </si>
  <si>
    <t>Коркин Александр Сергеевич</t>
  </si>
  <si>
    <t>Коробейникова Мария Владимировна</t>
  </si>
  <si>
    <t xml:space="preserve">Костюнина Татьяна Валерьевна </t>
  </si>
  <si>
    <t>Лебакина Ева Сергеевна</t>
  </si>
  <si>
    <t>Левкина Елизавета Дмитриевна</t>
  </si>
  <si>
    <t>Левченко Игнат Петрович</t>
  </si>
  <si>
    <t>Легонькова Марина Андреевна</t>
  </si>
  <si>
    <t>Лифанова Анна Алексеевна</t>
  </si>
  <si>
    <t>Мавлютова Снежана Анваровна</t>
  </si>
  <si>
    <t>Максимова Евгения Михайловна</t>
  </si>
  <si>
    <t>Маликов Евгений Дмитриевич</t>
  </si>
  <si>
    <t>Мальцева Валерия Игоревна</t>
  </si>
  <si>
    <t>Марцинкевич Регина Руслановна</t>
  </si>
  <si>
    <t>Масленников Денис Сергеевич</t>
  </si>
  <si>
    <t xml:space="preserve">Михалицкий  Александр  Никифорович </t>
  </si>
  <si>
    <t>Мороз Алена Ивановна</t>
  </si>
  <si>
    <t>Мошковская Мария Андреевна</t>
  </si>
  <si>
    <t>Мусина Альбина Ильгизаровна</t>
  </si>
  <si>
    <t>Мясникова Альбина Сергеевна</t>
  </si>
  <si>
    <t xml:space="preserve">Назырова Руфина Исламовна </t>
  </si>
  <si>
    <t>Нестерова Мария Евгеньевна</t>
  </si>
  <si>
    <t>Носикова Виктория Юрьевна</t>
  </si>
  <si>
    <t>Овечкин Евгений Владимирович</t>
  </si>
  <si>
    <t>Овчинников Сергей Олегович</t>
  </si>
  <si>
    <t>Поляков Иван Анатольевич</t>
  </si>
  <si>
    <t>Пономарева Оксана Васильевна</t>
  </si>
  <si>
    <t>Попович Владислав Максимович</t>
  </si>
  <si>
    <t>Потанин Михаил Андреевич</t>
  </si>
  <si>
    <t xml:space="preserve">Пугачев Даниил Сергеевич </t>
  </si>
  <si>
    <t>Радаев Богдан Эдуардович</t>
  </si>
  <si>
    <t>Распопов Егор Денисович</t>
  </si>
  <si>
    <t>Ренёв Владимир Викторович</t>
  </si>
  <si>
    <t>Ручкин Алексей Владимирович</t>
  </si>
  <si>
    <t>Салиндер Радион Андреевич</t>
  </si>
  <si>
    <t>Сафронов Алексей Андреевич</t>
  </si>
  <si>
    <t>Скиба Евгений Александрович</t>
  </si>
  <si>
    <t>Скороходов Глеб Александрович</t>
  </si>
  <si>
    <t>Сорокин Семен Сергеевич</t>
  </si>
  <si>
    <t>Степанюк Алексей Вячеславович</t>
  </si>
  <si>
    <t>Сулейманов Руслан Эрикович</t>
  </si>
  <si>
    <t>Сыпачева Александра Андреевна</t>
  </si>
  <si>
    <t>Таратунина Виктория Игоревна</t>
  </si>
  <si>
    <t>Тверитена Алина Андреевна</t>
  </si>
  <si>
    <t>Терехова Виктория Валерьевна</t>
  </si>
  <si>
    <t>Трифонов Кирилл Юрьевич</t>
  </si>
  <si>
    <t>Тупицын Владимир Владимирович</t>
  </si>
  <si>
    <t>Ульянов Денис Сергеевич</t>
  </si>
  <si>
    <t>Файзуллоев Азизбек Джурабекович</t>
  </si>
  <si>
    <t>Фатхиев Ильнар Салаватович</t>
  </si>
  <si>
    <t>Фатыхов Григорий Андреевич</t>
  </si>
  <si>
    <t>Халидуллин Рустам Мирзатович</t>
  </si>
  <si>
    <t>Хатанзеев Юрий Владиславович</t>
  </si>
  <si>
    <t>Худи Нядма Валерьевич</t>
  </si>
  <si>
    <t>Чистяков Артем Дмитриевич</t>
  </si>
  <si>
    <t>Шишкин Анатолий Андреевич</t>
  </si>
  <si>
    <t xml:space="preserve">Шмелёв Иван </t>
  </si>
  <si>
    <t>Южакова Евгения Андреевна</t>
  </si>
  <si>
    <t>Яблонских Евгений Владиславович</t>
  </si>
  <si>
    <t>НЕЗАЧЕТ</t>
  </si>
  <si>
    <t>Валитов Зариф Аллобуддинович</t>
  </si>
  <si>
    <t xml:space="preserve">Немченкова Анжелика Александровна </t>
  </si>
  <si>
    <t>Семерикова Марина Вячеславовна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</si>
</sst>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12</xdr:row>
      <xdr:rowOff>180975</xdr:rowOff>
    </xdr:to>
    <xdr:sp macro="" textlink="">
      <xdr:nvSpPr>
        <xdr:cNvPr id="4" name="TextBox 3"/>
        <xdr:cNvSpPr txBox="1"/>
      </xdr:nvSpPr>
      <xdr:spPr>
        <a:xfrm>
          <a:off x="0" y="0"/>
          <a:ext cx="13525500" cy="2686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Департамент образования и науки Тюменской области</a:t>
          </a:r>
        </a:p>
        <a:p>
          <a:pPr algn="ctr"/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ГАПОУ</a:t>
          </a:r>
          <a:r>
            <a:rPr lang="ru-R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ТО "ЗСГК"</a:t>
          </a:r>
        </a:p>
        <a:p>
          <a:pPr algn="ctr"/>
          <a:endParaRPr lang="ru-RU" sz="11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ru-RU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Ведомость</a:t>
          </a:r>
        </a:p>
        <a:p>
          <a:pPr algn="ctr"/>
          <a:r>
            <a:rPr lang="ru-RU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результатов сдачи контрольных нормативов</a:t>
          </a:r>
        </a:p>
        <a:p>
          <a:pPr algn="ctr"/>
          <a:r>
            <a:rPr lang="ru-RU" sz="11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для оценки физической подготовленности (физических качеств) поступающих</a:t>
          </a:r>
        </a:p>
        <a:p>
          <a:pPr algn="ctr"/>
          <a:r>
            <a:rPr lang="ru-RU" sz="1100" b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(возраст 15-29 лет)</a:t>
          </a:r>
        </a:p>
        <a:p>
          <a:pPr algn="ctr"/>
          <a:r>
            <a:rPr lang="ru-RU" sz="11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(на базе среднего общего образования)</a:t>
          </a:r>
        </a:p>
        <a:p>
          <a:pPr algn="ctr"/>
          <a:endParaRPr lang="ru-RU" sz="11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ru-RU" sz="11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Специальность: </a:t>
          </a:r>
          <a:r>
            <a:rPr lang="ru-RU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49.02.01 Физическая культура, 49.02.02 Адаптивная физическая культура</a:t>
          </a:r>
        </a:p>
        <a:p>
          <a:pPr algn="ctr"/>
          <a:endParaRPr lang="ru-RU" sz="11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ru-RU" sz="11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Форма проведения вступительных испытаний: сдача контрольных нормативов</a:t>
          </a:r>
        </a:p>
        <a:p>
          <a:pPr algn="l"/>
          <a:r>
            <a:rPr lang="ru-RU" sz="11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Дата проведения вступительных испытаний </a:t>
          </a:r>
          <a:r>
            <a:rPr lang="ru-RU" sz="12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14.08.19</a:t>
          </a:r>
        </a:p>
        <a:p>
          <a:pPr algn="l"/>
          <a:r>
            <a:rPr lang="ru-RU" sz="1200" b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Начало вступительных испытаний: 09:00 час.</a:t>
          </a:r>
        </a:p>
        <a:p>
          <a:pPr algn="l"/>
          <a:r>
            <a:rPr lang="ru-RU" sz="1200" b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Окончание вступительных испытаний: 13:00 час.</a:t>
          </a:r>
          <a:endParaRPr lang="ru-RU" sz="1100" b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12</xdr:col>
      <xdr:colOff>9526</xdr:colOff>
      <xdr:row>13</xdr:row>
      <xdr:rowOff>0</xdr:rowOff>
    </xdr:to>
    <xdr:sp macro="" textlink="">
      <xdr:nvSpPr>
        <xdr:cNvPr id="3" name="TextBox 2"/>
        <xdr:cNvSpPr txBox="1"/>
      </xdr:nvSpPr>
      <xdr:spPr>
        <a:xfrm>
          <a:off x="1" y="9525"/>
          <a:ext cx="11715750" cy="271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Департамент образования и науки Тюменской области</a:t>
          </a:r>
        </a:p>
        <a:p>
          <a:pPr algn="ctr"/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ГАПОУ</a:t>
          </a:r>
          <a:r>
            <a:rPr lang="ru-R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ТО "ЗСГК"</a:t>
          </a:r>
        </a:p>
        <a:p>
          <a:pPr algn="ctr"/>
          <a:endParaRPr lang="ru-RU" sz="11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ru-RU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Ведомость</a:t>
          </a:r>
        </a:p>
        <a:p>
          <a:pPr algn="ctr"/>
          <a:r>
            <a:rPr lang="ru-RU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результатов сдачи контрольных нормативов</a:t>
          </a:r>
        </a:p>
        <a:p>
          <a:pPr algn="ctr"/>
          <a:r>
            <a:rPr lang="ru-RU" sz="11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для оценки физической подготовленности (физических качеств) поступающих</a:t>
          </a:r>
        </a:p>
        <a:p>
          <a:pPr algn="ctr"/>
          <a:r>
            <a:rPr lang="ru-RU" sz="1100" b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(возраст 30 лет и старше)</a:t>
          </a:r>
        </a:p>
        <a:p>
          <a:pPr algn="ctr"/>
          <a:r>
            <a:rPr lang="ru-RU" sz="11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(на базе среднего общего образования)</a:t>
          </a:r>
        </a:p>
        <a:p>
          <a:pPr algn="ctr"/>
          <a:endParaRPr lang="ru-RU" sz="11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ru-RU" sz="11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Специальность: </a:t>
          </a:r>
          <a:r>
            <a:rPr lang="ru-RU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49.02.01 Физическая культура, 49.02.02 Адаптивная физическая культура</a:t>
          </a:r>
        </a:p>
        <a:p>
          <a:pPr algn="ctr"/>
          <a:endParaRPr lang="ru-RU" sz="11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ru-RU" sz="11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Форма проведения вступительных испытаний: сдача контрольных нормативов</a:t>
          </a:r>
        </a:p>
        <a:p>
          <a:pPr algn="l"/>
          <a:r>
            <a:rPr lang="ru-RU" sz="11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Дата проведения вступительных испытаний </a:t>
          </a:r>
          <a:r>
            <a:rPr lang="ru-RU" sz="12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15.08.18</a:t>
          </a:r>
        </a:p>
        <a:p>
          <a:pPr algn="l"/>
          <a:r>
            <a:rPr lang="ru-RU" sz="1200" b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Начало вступительных испытаний: 10:00 час.</a:t>
          </a:r>
        </a:p>
        <a:p>
          <a:pPr algn="l"/>
          <a:r>
            <a:rPr lang="ru-RU" sz="1200" b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Окончание вступительных испытаний: 14:00 час.</a:t>
          </a:r>
          <a:endParaRPr lang="ru-RU" sz="1100" b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1"/>
  <sheetViews>
    <sheetView tabSelected="1" topLeftCell="A3" workbookViewId="0">
      <selection activeCell="A16" sqref="A16:N241"/>
    </sheetView>
  </sheetViews>
  <sheetFormatPr defaultRowHeight="15" x14ac:dyDescent="0.25"/>
  <cols>
    <col min="1" max="1" width="47" customWidth="1"/>
    <col min="2" max="2" width="14.85546875" customWidth="1"/>
    <col min="4" max="4" width="12.7109375" customWidth="1"/>
    <col min="5" max="5" width="12.140625" customWidth="1"/>
    <col min="6" max="6" width="12.85546875" customWidth="1"/>
    <col min="8" max="8" width="12" customWidth="1"/>
    <col min="9" max="9" width="11.42578125" customWidth="1"/>
    <col min="10" max="10" width="11.7109375" customWidth="1"/>
    <col min="11" max="12" width="12.140625" customWidth="1"/>
    <col min="13" max="13" width="11.28515625" customWidth="1"/>
    <col min="14" max="14" width="14.28515625" customWidth="1"/>
  </cols>
  <sheetData>
    <row r="1" spans="1:14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12" spans="1:14" ht="32.25" customHeight="1" x14ac:dyDescent="0.25"/>
    <row r="14" spans="1:14" ht="36" customHeight="1" x14ac:dyDescent="0.25">
      <c r="A14" s="12" t="s">
        <v>1</v>
      </c>
      <c r="B14" s="11" t="s">
        <v>12</v>
      </c>
      <c r="C14" s="18" t="s">
        <v>2</v>
      </c>
      <c r="D14" s="18"/>
      <c r="E14" s="18"/>
      <c r="F14" s="18"/>
      <c r="G14" s="18"/>
      <c r="H14" s="18"/>
      <c r="I14" s="18"/>
      <c r="J14" s="18"/>
      <c r="K14" s="18"/>
      <c r="L14" s="18"/>
      <c r="M14" s="15" t="s">
        <v>7</v>
      </c>
      <c r="N14" s="17" t="s">
        <v>8</v>
      </c>
    </row>
    <row r="15" spans="1:14" ht="84" customHeight="1" x14ac:dyDescent="0.25">
      <c r="A15" s="14"/>
      <c r="B15" s="12"/>
      <c r="C15" s="4" t="s">
        <v>3</v>
      </c>
      <c r="D15" s="5" t="s">
        <v>9</v>
      </c>
      <c r="E15" s="4" t="s">
        <v>4</v>
      </c>
      <c r="F15" s="5" t="s">
        <v>9</v>
      </c>
      <c r="G15" s="4" t="s">
        <v>5</v>
      </c>
      <c r="H15" s="5" t="s">
        <v>9</v>
      </c>
      <c r="I15" s="6" t="s">
        <v>15</v>
      </c>
      <c r="J15" s="5" t="s">
        <v>9</v>
      </c>
      <c r="K15" s="4" t="s">
        <v>6</v>
      </c>
      <c r="L15" s="5" t="s">
        <v>9</v>
      </c>
      <c r="M15" s="16"/>
      <c r="N15" s="17"/>
    </row>
    <row r="16" spans="1:14" x14ac:dyDescent="0.25">
      <c r="A16" s="23" t="s">
        <v>59</v>
      </c>
      <c r="B16" s="24"/>
      <c r="C16" s="25"/>
      <c r="D16" s="24"/>
      <c r="E16" s="24"/>
      <c r="F16" s="24"/>
      <c r="G16" s="24"/>
      <c r="H16" s="24"/>
      <c r="I16" s="24"/>
      <c r="J16" s="24"/>
      <c r="K16" s="24"/>
      <c r="L16" s="24"/>
      <c r="M16" s="26">
        <v>3</v>
      </c>
      <c r="N16" s="26" t="str">
        <f>IF(M16&gt;=3,"ЗАЧЕТ", IF(M16&lt;=2,"НЕЗАЧЕТ"))</f>
        <v>ЗАЧЕТ</v>
      </c>
    </row>
    <row r="17" spans="1:14" x14ac:dyDescent="0.25">
      <c r="A17" s="27"/>
      <c r="B17" s="24" t="s">
        <v>14</v>
      </c>
      <c r="C17" s="24">
        <v>9.9</v>
      </c>
      <c r="D17" s="24" t="str">
        <f>IF(C17&lt;=9.3,"ЗАЧЕТ", IF(C17&gt;=9.4,"НЕЗАЧЕТ"))</f>
        <v>НЕЗАЧЕТ</v>
      </c>
      <c r="E17" s="24">
        <v>1.48</v>
      </c>
      <c r="F17" s="24" t="str">
        <f>IF(E17&lt;=1.52,"ЗАЧЕТ", IF(E17&gt;=1.52,"НЕЗАЧЕТ"))</f>
        <v>ЗАЧЕТ</v>
      </c>
      <c r="G17" s="24">
        <v>200</v>
      </c>
      <c r="H17" s="24" t="str">
        <f>IF(G17&gt;=185,"ЗАЧЕТ", IF(G17&lt;=184,"НЕЗАЧЕТ"))</f>
        <v>ЗАЧЕТ</v>
      </c>
      <c r="I17" s="24">
        <v>13</v>
      </c>
      <c r="J17" s="24" t="str">
        <f>IF(I17&gt;=16,"ЗАЧЕТ", IF(I17&lt;=15,"НЕЗАЧЕТ"))</f>
        <v>НЕЗАЧЕТ</v>
      </c>
      <c r="K17" s="24">
        <v>20</v>
      </c>
      <c r="L17" s="24" t="str">
        <f>IF(K17&gt;=16,"ЗАЧЕТ", IF(K17&lt;=15,"НЕЗАЧЕТ"))</f>
        <v>ЗАЧЕТ</v>
      </c>
      <c r="M17" s="28"/>
      <c r="N17" s="28"/>
    </row>
    <row r="18" spans="1:14" x14ac:dyDescent="0.25">
      <c r="A18" s="23" t="s">
        <v>98</v>
      </c>
      <c r="B18" s="24" t="s">
        <v>13</v>
      </c>
      <c r="C18" s="25">
        <v>8.3000000000000007</v>
      </c>
      <c r="D18" s="24" t="str">
        <f>IF(C18&lt;=8,"ЗАЧЕТ", IF(C18&gt;=8.1,"НЕЗАЧЕТ"))</f>
        <v>НЕЗАЧЕТ</v>
      </c>
      <c r="E18" s="24"/>
      <c r="F18" s="24"/>
      <c r="G18" s="24">
        <v>224</v>
      </c>
      <c r="H18" s="24" t="str">
        <f>IF(G18&gt;=230,"ЗАЧЕТ", IF(G18&lt;=229,"НЕЗАЧЕТ"))</f>
        <v>НЕЗАЧЕТ</v>
      </c>
      <c r="I18" s="24"/>
      <c r="J18" s="24"/>
      <c r="K18" s="24">
        <v>15</v>
      </c>
      <c r="L18" s="24" t="str">
        <f>IF(K18&gt;=13,"ЗАЧЕТ", IF(K18&lt;=12,"НЕЗАЧЕТ"))</f>
        <v>ЗАЧЕТ</v>
      </c>
      <c r="M18" s="29">
        <v>1</v>
      </c>
      <c r="N18" s="29" t="str">
        <f>IF(M18&gt;=3,"ЗАЧЕТ", IF(M18&lt;=2,"НЕЗАЧЕТ"))</f>
        <v>НЕЗАЧЕТ</v>
      </c>
    </row>
    <row r="19" spans="1:14" x14ac:dyDescent="0.25">
      <c r="A19" s="27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9"/>
      <c r="N19" s="29"/>
    </row>
    <row r="20" spans="1:14" x14ac:dyDescent="0.25">
      <c r="A20" s="23" t="s">
        <v>56</v>
      </c>
      <c r="B20" s="24"/>
      <c r="C20" s="25"/>
      <c r="D20" s="24"/>
      <c r="E20" s="24"/>
      <c r="F20" s="24"/>
      <c r="G20" s="24"/>
      <c r="H20" s="24"/>
      <c r="I20" s="24"/>
      <c r="J20" s="24"/>
      <c r="K20" s="24"/>
      <c r="L20" s="24"/>
      <c r="M20" s="29">
        <v>1</v>
      </c>
      <c r="N20" s="29" t="str">
        <f>IF(M20&gt;=3,"ЗАЧЕТ", IF(M20&lt;=2,"НЕЗАЧЕТ"))</f>
        <v>НЕЗАЧЕТ</v>
      </c>
    </row>
    <row r="21" spans="1:14" x14ac:dyDescent="0.25">
      <c r="A21" s="27"/>
      <c r="B21" s="24" t="s">
        <v>14</v>
      </c>
      <c r="C21" s="24">
        <v>10.8</v>
      </c>
      <c r="D21" s="24" t="str">
        <f>IF(C21&lt;=9.3,"ЗАЧЕТ", IF(C21&gt;=9.4,"НЕЗАЧЕТ"))</f>
        <v>НЕЗАЧЕТ</v>
      </c>
      <c r="E21" s="24"/>
      <c r="F21" s="24"/>
      <c r="G21" s="24">
        <v>165</v>
      </c>
      <c r="H21" s="24" t="str">
        <f>IF(G21&gt;=185,"ЗАЧЕТ", IF(G21&lt;=184,"НЕЗАЧЕТ"))</f>
        <v>НЕЗАЧЕТ</v>
      </c>
      <c r="I21" s="24">
        <v>0</v>
      </c>
      <c r="J21" s="24" t="str">
        <f>IF(I21&gt;=16,"ЗАЧЕТ", IF(I21&lt;=15,"НЕЗАЧЕТ"))</f>
        <v>НЕЗАЧЕТ</v>
      </c>
      <c r="K21" s="24">
        <v>16</v>
      </c>
      <c r="L21" s="24" t="str">
        <f>IF(K21&gt;=16,"ЗАЧЕТ", IF(K21&lt;=15,"НЕЗАЧЕТ"))</f>
        <v>ЗАЧЕТ</v>
      </c>
      <c r="M21" s="29"/>
      <c r="N21" s="29"/>
    </row>
    <row r="22" spans="1:14" x14ac:dyDescent="0.25">
      <c r="A22" s="23" t="s">
        <v>38</v>
      </c>
      <c r="B22" s="24" t="s">
        <v>13</v>
      </c>
      <c r="C22" s="25">
        <v>8.1999999999999993</v>
      </c>
      <c r="D22" s="24" t="str">
        <f>IF(C22&lt;=8,"ЗАЧЕТ", IF(C22&gt;=8.1,"НЕЗАЧЕТ"))</f>
        <v>НЕЗАЧЕТ</v>
      </c>
      <c r="E22" s="24">
        <v>3.28</v>
      </c>
      <c r="F22" s="24" t="str">
        <f>IF(E22&lt;=3.26,"ЗАЧЕТ", IF(E22&gt;=3.27,"НЕЗАЧЕТ"))</f>
        <v>НЕЗАЧЕТ</v>
      </c>
      <c r="G22" s="24">
        <v>228</v>
      </c>
      <c r="H22" s="24" t="str">
        <f>IF(G22&gt;=230,"ЗАЧЕТ", IF(G22&lt;=229,"НЕЗАЧЕТ"))</f>
        <v>НЕЗАЧЕТ</v>
      </c>
      <c r="I22" s="24">
        <v>42</v>
      </c>
      <c r="J22" s="24" t="str">
        <f>IF(I22&gt;=42,"ЗАЧЕТ", IF(I22&lt;=41,"НЕЗАЧЕТ"))</f>
        <v>ЗАЧЕТ</v>
      </c>
      <c r="K22" s="24">
        <v>13</v>
      </c>
      <c r="L22" s="24" t="str">
        <f>IF(K22&gt;=13,"ЗАЧЕТ", IF(K22&lt;=12,"НЕЗАЧЕТ"))</f>
        <v>ЗАЧЕТ</v>
      </c>
      <c r="M22" s="29">
        <v>2</v>
      </c>
      <c r="N22" s="29" t="str">
        <f>IF(M22&gt;=3,"ЗАЧЕТ", IF(M22&lt;=2,"НЕЗАЧЕТ"))</f>
        <v>НЕЗАЧЕТ</v>
      </c>
    </row>
    <row r="23" spans="1:14" x14ac:dyDescent="0.25">
      <c r="A23" s="2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9"/>
      <c r="N23" s="29"/>
    </row>
    <row r="24" spans="1:14" x14ac:dyDescent="0.25">
      <c r="A24" s="23" t="s">
        <v>86</v>
      </c>
      <c r="B24" s="24"/>
      <c r="C24" s="25"/>
      <c r="D24" s="24"/>
      <c r="E24" s="24"/>
      <c r="F24" s="24"/>
      <c r="G24" s="24"/>
      <c r="H24" s="24"/>
      <c r="I24" s="24"/>
      <c r="J24" s="24"/>
      <c r="K24" s="24"/>
      <c r="L24" s="24"/>
      <c r="M24" s="29">
        <v>3</v>
      </c>
      <c r="N24" s="29" t="str">
        <f>IF(M24&gt;=3,"ЗАЧЕТ", IF(M24&lt;=2,"НЕЗАЧЕТ"))</f>
        <v>ЗАЧЕТ</v>
      </c>
    </row>
    <row r="25" spans="1:14" x14ac:dyDescent="0.25">
      <c r="A25" s="27"/>
      <c r="B25" s="24" t="s">
        <v>14</v>
      </c>
      <c r="C25" s="24">
        <v>8.9</v>
      </c>
      <c r="D25" s="24" t="str">
        <f>IF(C25&lt;=9.3,"ЗАЧЕТ", IF(C25&gt;=9.4,"НЕЗАЧЕТ"))</f>
        <v>ЗАЧЕТ</v>
      </c>
      <c r="E25" s="24">
        <v>1.35</v>
      </c>
      <c r="F25" s="24" t="str">
        <f>IF(E25&lt;=1.52,"ЗАЧЕТ", IF(E25&gt;=1.52,"НЕЗАЧЕТ"))</f>
        <v>ЗАЧЕТ</v>
      </c>
      <c r="G25" s="24">
        <v>188</v>
      </c>
      <c r="H25" s="24" t="str">
        <f>IF(G25&gt;=185,"ЗАЧЕТ", IF(G25&lt;=184,"НЕЗАЧЕТ"))</f>
        <v>ЗАЧЕТ</v>
      </c>
      <c r="I25" s="24"/>
      <c r="J25" s="24"/>
      <c r="K25" s="24">
        <v>6</v>
      </c>
      <c r="L25" s="24" t="str">
        <f>IF(K25&gt;=16,"ЗАЧЕТ", IF(K25&lt;=15,"НЕЗАЧЕТ"))</f>
        <v>НЕЗАЧЕТ</v>
      </c>
      <c r="M25" s="29"/>
      <c r="N25" s="29"/>
    </row>
    <row r="26" spans="1:14" x14ac:dyDescent="0.25">
      <c r="A26" s="23" t="s">
        <v>62</v>
      </c>
      <c r="B26" s="24" t="s">
        <v>13</v>
      </c>
      <c r="C26" s="25">
        <v>8.4</v>
      </c>
      <c r="D26" s="24" t="str">
        <f>IF(C26&lt;=8,"ЗАЧЕТ", IF(C26&gt;=8.1,"НЕЗАЧЕТ"))</f>
        <v>НЕЗАЧЕТ</v>
      </c>
      <c r="E26" s="24">
        <v>3.43</v>
      </c>
      <c r="F26" s="24" t="str">
        <f>IF(E26&lt;=3.26,"ЗАЧЕТ", IF(E26&gt;=3.27,"НЕЗАЧЕТ"))</f>
        <v>НЕЗАЧЕТ</v>
      </c>
      <c r="G26" s="24">
        <v>245</v>
      </c>
      <c r="H26" s="24" t="str">
        <f>IF(G26&gt;=230,"ЗАЧЕТ", IF(G26&lt;=229,"НЕЗАЧЕТ"))</f>
        <v>ЗАЧЕТ</v>
      </c>
      <c r="I26" s="24">
        <v>42</v>
      </c>
      <c r="J26" s="24" t="str">
        <f>IF(I26&gt;=42,"ЗАЧЕТ", IF(I26&lt;=41,"НЕЗАЧЕТ"))</f>
        <v>ЗАЧЕТ</v>
      </c>
      <c r="K26" s="24">
        <v>12</v>
      </c>
      <c r="L26" s="24" t="str">
        <f>IF(K26&gt;=13,"ЗАЧЕТ", IF(K26&lt;=12,"НЕЗАЧЕТ"))</f>
        <v>НЕЗАЧЕТ</v>
      </c>
      <c r="M26" s="29">
        <v>2</v>
      </c>
      <c r="N26" s="29" t="str">
        <f>IF(M26&gt;=3,"ЗАЧЕТ", IF(M26&lt;=2,"НЕЗАЧЕТ"))</f>
        <v>НЕЗАЧЕТ</v>
      </c>
    </row>
    <row r="27" spans="1:14" x14ac:dyDescent="0.25">
      <c r="A27" s="27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9"/>
      <c r="N27" s="29"/>
    </row>
    <row r="28" spans="1:14" x14ac:dyDescent="0.25">
      <c r="A28" s="23" t="s">
        <v>145</v>
      </c>
      <c r="B28" s="24"/>
      <c r="C28" s="25"/>
      <c r="D28" s="24"/>
      <c r="E28" s="24"/>
      <c r="F28" s="24"/>
      <c r="G28" s="24"/>
      <c r="H28" s="24"/>
      <c r="I28" s="24"/>
      <c r="J28" s="24"/>
      <c r="K28" s="24"/>
      <c r="L28" s="24"/>
      <c r="M28" s="29">
        <v>4</v>
      </c>
      <c r="N28" s="29" t="str">
        <f>IF(M28&gt;=3,"ЗАЧЕТ", IF(M28&lt;=2,"НЕЗАЧЕТ"))</f>
        <v>ЗАЧЕТ</v>
      </c>
    </row>
    <row r="29" spans="1:14" x14ac:dyDescent="0.25">
      <c r="A29" s="27"/>
      <c r="B29" s="24" t="s">
        <v>14</v>
      </c>
      <c r="C29" s="24">
        <v>9.5</v>
      </c>
      <c r="D29" s="24" t="str">
        <f>IF(C29&lt;=9.3,"ЗАЧЕТ", IF(C29&gt;=9.4,"НЕЗАЧЕТ"))</f>
        <v>НЕЗАЧЕТ</v>
      </c>
      <c r="E29" s="24">
        <v>1.48</v>
      </c>
      <c r="F29" s="24" t="str">
        <f>IF(E29&lt;=1.52,"ЗАЧЕТ", IF(E29&gt;=1.52,"НЕЗАЧЕТ"))</f>
        <v>ЗАЧЕТ</v>
      </c>
      <c r="G29" s="24">
        <v>185</v>
      </c>
      <c r="H29" s="24" t="str">
        <f>IF(G29&gt;=185,"ЗАЧЕТ", IF(G29&lt;=184,"НЕЗАЧЕТ"))</f>
        <v>ЗАЧЕТ</v>
      </c>
      <c r="I29" s="24">
        <v>17</v>
      </c>
      <c r="J29" s="24" t="str">
        <f>IF(I29&gt;=16,"ЗАЧЕТ", IF(I29&lt;=15,"НЕЗАЧЕТ"))</f>
        <v>ЗАЧЕТ</v>
      </c>
      <c r="K29" s="24">
        <v>20</v>
      </c>
      <c r="L29" s="24" t="str">
        <f>IF(K29&gt;=16,"ЗАЧЕТ", IF(K29&lt;=15,"НЕЗАЧЕТ"))</f>
        <v>ЗАЧЕТ</v>
      </c>
      <c r="M29" s="29"/>
      <c r="N29" s="29"/>
    </row>
    <row r="30" spans="1:14" x14ac:dyDescent="0.25">
      <c r="A30" s="23" t="s">
        <v>70</v>
      </c>
      <c r="B30" s="24"/>
      <c r="C30" s="25"/>
      <c r="D30" s="24"/>
      <c r="E30" s="24"/>
      <c r="F30" s="24"/>
      <c r="G30" s="24"/>
      <c r="H30" s="24"/>
      <c r="I30" s="24"/>
      <c r="J30" s="24"/>
      <c r="K30" s="24"/>
      <c r="L30" s="24"/>
      <c r="M30" s="29">
        <v>1</v>
      </c>
      <c r="N30" s="29" t="str">
        <f>IF(M30&gt;=3,"ЗАЧЕТ", IF(M30&lt;=2,"НЕЗАЧЕТ"))</f>
        <v>НЕЗАЧЕТ</v>
      </c>
    </row>
    <row r="31" spans="1:14" x14ac:dyDescent="0.25">
      <c r="A31" s="27"/>
      <c r="B31" s="24" t="s">
        <v>14</v>
      </c>
      <c r="C31" s="24">
        <v>10.1</v>
      </c>
      <c r="D31" s="24" t="str">
        <f>IF(C31&lt;=9.3,"ЗАЧЕТ", IF(C31&gt;=9.4,"НЕЗАЧЕТ"))</f>
        <v>НЕЗАЧЕТ</v>
      </c>
      <c r="E31" s="24"/>
      <c r="F31" s="24"/>
      <c r="G31" s="24">
        <v>148</v>
      </c>
      <c r="H31" s="24" t="str">
        <f>IF(G31&gt;=185,"ЗАЧЕТ", IF(G31&lt;=184,"НЕЗАЧЕТ"))</f>
        <v>НЕЗАЧЕТ</v>
      </c>
      <c r="I31" s="24">
        <v>6</v>
      </c>
      <c r="J31" s="24" t="str">
        <f>IF(I31&gt;=16,"ЗАЧЕТ", IF(I31&lt;=15,"НЕЗАЧЕТ"))</f>
        <v>НЕЗАЧЕТ</v>
      </c>
      <c r="K31" s="24">
        <v>18</v>
      </c>
      <c r="L31" s="24" t="str">
        <f>IF(K31&gt;=16,"ЗАЧЕТ", IF(K31&lt;=15,"НЕЗАЧЕТ"))</f>
        <v>ЗАЧЕТ</v>
      </c>
      <c r="M31" s="29"/>
      <c r="N31" s="29"/>
    </row>
    <row r="32" spans="1:14" x14ac:dyDescent="0.25">
      <c r="A32" s="23" t="s">
        <v>88</v>
      </c>
      <c r="B32" s="24"/>
      <c r="C32" s="25"/>
      <c r="D32" s="24"/>
      <c r="E32" s="24"/>
      <c r="F32" s="24"/>
      <c r="G32" s="24"/>
      <c r="H32" s="24"/>
      <c r="I32" s="24"/>
      <c r="J32" s="24"/>
      <c r="K32" s="24"/>
      <c r="L32" s="24"/>
      <c r="M32" s="29">
        <v>2</v>
      </c>
      <c r="N32" s="29" t="str">
        <f>IF(M32&gt;=3,"ЗАЧЕТ", IF(M32&lt;=2,"НЕЗАЧЕТ"))</f>
        <v>НЕЗАЧЕТ</v>
      </c>
    </row>
    <row r="33" spans="1:14" x14ac:dyDescent="0.25">
      <c r="A33" s="27"/>
      <c r="B33" s="24" t="s">
        <v>14</v>
      </c>
      <c r="C33" s="24">
        <v>9.8000000000000007</v>
      </c>
      <c r="D33" s="24" t="str">
        <f>IF(C33&lt;=9.3,"ЗАЧЕТ", IF(C33&gt;=9.4,"НЕЗАЧЕТ"))</f>
        <v>НЕЗАЧЕТ</v>
      </c>
      <c r="E33" s="24">
        <v>1.48</v>
      </c>
      <c r="F33" s="24" t="str">
        <f>IF(E33&lt;=1.52,"ЗАЧЕТ", IF(E33&gt;=1.52,"НЕЗАЧЕТ"))</f>
        <v>ЗАЧЕТ</v>
      </c>
      <c r="G33" s="24">
        <v>182</v>
      </c>
      <c r="H33" s="24" t="str">
        <f>IF(G33&gt;=185,"ЗАЧЕТ", IF(G33&lt;=184,"НЕЗАЧЕТ"))</f>
        <v>НЕЗАЧЕТ</v>
      </c>
      <c r="I33" s="24">
        <v>16</v>
      </c>
      <c r="J33" s="24" t="str">
        <f>IF(I33&gt;=16,"ЗАЧЕТ", IF(I33&lt;=15,"НЕЗАЧЕТ"))</f>
        <v>ЗАЧЕТ</v>
      </c>
      <c r="K33" s="24">
        <v>14</v>
      </c>
      <c r="L33" s="24" t="str">
        <f>IF(K33&gt;=16,"ЗАЧЕТ", IF(K33&lt;=15,"НЕЗАЧЕТ"))</f>
        <v>НЕЗАЧЕТ</v>
      </c>
      <c r="M33" s="29"/>
      <c r="N33" s="29"/>
    </row>
    <row r="34" spans="1:14" x14ac:dyDescent="0.25">
      <c r="A34" s="23" t="s">
        <v>71</v>
      </c>
      <c r="B34" s="24" t="s">
        <v>13</v>
      </c>
      <c r="C34" s="25">
        <v>8.5</v>
      </c>
      <c r="D34" s="24" t="str">
        <f>IF(C34&lt;=8,"ЗАЧЕТ", IF(C34&gt;=8.1,"НЕЗАЧЕТ"))</f>
        <v>НЕЗАЧЕТ</v>
      </c>
      <c r="E34" s="24">
        <v>3.09</v>
      </c>
      <c r="F34" s="24" t="str">
        <f>IF(E34&lt;=3.26,"ЗАЧЕТ", IF(E34&gt;=3.27,"НЕЗАЧЕТ"))</f>
        <v>ЗАЧЕТ</v>
      </c>
      <c r="G34" s="24">
        <v>235</v>
      </c>
      <c r="H34" s="24" t="str">
        <f>IF(G34&gt;=230,"ЗАЧЕТ", IF(G34&lt;=229,"НЕЗАЧЕТ"))</f>
        <v>ЗАЧЕТ</v>
      </c>
      <c r="I34" s="24">
        <v>41</v>
      </c>
      <c r="J34" s="24" t="str">
        <f>IF(I34&gt;=42,"ЗАЧЕТ", IF(I34&lt;=41,"НЕЗАЧЕТ"))</f>
        <v>НЕЗАЧЕТ</v>
      </c>
      <c r="K34" s="24">
        <v>20</v>
      </c>
      <c r="L34" s="24" t="str">
        <f>IF(K34&gt;=13,"ЗАЧЕТ", IF(K34&lt;=12,"НЕЗАЧЕТ"))</f>
        <v>ЗАЧЕТ</v>
      </c>
      <c r="M34" s="29">
        <v>3</v>
      </c>
      <c r="N34" s="29" t="str">
        <f>IF(M34&gt;=3,"ЗАЧЕТ", IF(M34&lt;=2,"НЕЗАЧЕТ"))</f>
        <v>ЗАЧЕТ</v>
      </c>
    </row>
    <row r="35" spans="1:14" x14ac:dyDescent="0.25">
      <c r="A35" s="27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9"/>
      <c r="N35" s="29"/>
    </row>
    <row r="36" spans="1:14" x14ac:dyDescent="0.25">
      <c r="A36" s="23" t="s">
        <v>82</v>
      </c>
      <c r="B36" s="24"/>
      <c r="C36" s="25"/>
      <c r="D36" s="24"/>
      <c r="E36" s="24"/>
      <c r="F36" s="24"/>
      <c r="G36" s="24"/>
      <c r="H36" s="24"/>
      <c r="I36" s="24"/>
      <c r="J36" s="24"/>
      <c r="K36" s="24"/>
      <c r="L36" s="24"/>
      <c r="M36" s="29">
        <v>1</v>
      </c>
      <c r="N36" s="29" t="str">
        <f>IF(M36&gt;=3,"ЗАЧЕТ", IF(M36&lt;=2,"НЕЗАЧЕТ"))</f>
        <v>НЕЗАЧЕТ</v>
      </c>
    </row>
    <row r="37" spans="1:14" x14ac:dyDescent="0.25">
      <c r="A37" s="27"/>
      <c r="B37" s="24" t="s">
        <v>14</v>
      </c>
      <c r="C37" s="24">
        <v>9.9</v>
      </c>
      <c r="D37" s="24" t="str">
        <f>IF(C37&lt;=9.3,"ЗАЧЕТ", IF(C37&gt;=9.4,"НЕЗАЧЕТ"))</f>
        <v>НЕЗАЧЕТ</v>
      </c>
      <c r="E37" s="24"/>
      <c r="F37" s="24"/>
      <c r="G37" s="24">
        <v>185</v>
      </c>
      <c r="H37" s="24" t="str">
        <f>IF(G37&gt;=185,"ЗАЧЕТ", IF(G37&lt;=184,"НЕЗАЧЕТ"))</f>
        <v>ЗАЧЕТ</v>
      </c>
      <c r="I37" s="24">
        <v>12</v>
      </c>
      <c r="J37" s="24" t="str">
        <f>IF(I37&gt;=16,"ЗАЧЕТ", IF(I37&lt;=15,"НЕЗАЧЕТ"))</f>
        <v>НЕЗАЧЕТ</v>
      </c>
      <c r="K37" s="24">
        <v>11</v>
      </c>
      <c r="L37" s="24" t="str">
        <f>IF(K37&gt;=16,"ЗАЧЕТ", IF(K37&lt;=15,"НЕЗАЧЕТ"))</f>
        <v>НЕЗАЧЕТ</v>
      </c>
      <c r="M37" s="29"/>
      <c r="N37" s="29"/>
    </row>
    <row r="38" spans="1:14" x14ac:dyDescent="0.25">
      <c r="A38" s="23" t="s">
        <v>78</v>
      </c>
      <c r="B38" s="24" t="s">
        <v>13</v>
      </c>
      <c r="C38" s="25">
        <v>8.4</v>
      </c>
      <c r="D38" s="24" t="str">
        <f>IF(C38&lt;=8,"ЗАЧЕТ", IF(C38&gt;=8.1,"НЕЗАЧЕТ"))</f>
        <v>НЕЗАЧЕТ</v>
      </c>
      <c r="E38" s="24">
        <v>3.19</v>
      </c>
      <c r="F38" s="24" t="str">
        <f>IF(E38&lt;=3.26,"ЗАЧЕТ", IF(E38&gt;=3.27,"НЕЗАЧЕТ"))</f>
        <v>ЗАЧЕТ</v>
      </c>
      <c r="G38" s="24">
        <v>228</v>
      </c>
      <c r="H38" s="24" t="str">
        <f>IF(G38&gt;=230,"ЗАЧЕТ", IF(G38&lt;=229,"НЕЗАЧЕТ"))</f>
        <v>НЕЗАЧЕТ</v>
      </c>
      <c r="I38" s="24">
        <v>43</v>
      </c>
      <c r="J38" s="24" t="str">
        <f>IF(I38&gt;=42,"ЗАЧЕТ", IF(I38&lt;=41,"НЕЗАЧЕТ"))</f>
        <v>ЗАЧЕТ</v>
      </c>
      <c r="K38" s="24">
        <v>15</v>
      </c>
      <c r="L38" s="24" t="str">
        <f>IF(K38&gt;=13,"ЗАЧЕТ", IF(K38&lt;=12,"НЕЗАЧЕТ"))</f>
        <v>ЗАЧЕТ</v>
      </c>
      <c r="M38" s="29">
        <v>3</v>
      </c>
      <c r="N38" s="29" t="str">
        <f>IF(M38&gt;=3,"ЗАЧЕТ", IF(M38&lt;=2,"НЕЗАЧЕТ"))</f>
        <v>ЗАЧЕТ</v>
      </c>
    </row>
    <row r="39" spans="1:14" x14ac:dyDescent="0.25">
      <c r="A39" s="27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9"/>
      <c r="N39" s="29"/>
    </row>
    <row r="40" spans="1:14" x14ac:dyDescent="0.25">
      <c r="A40" s="23" t="s">
        <v>84</v>
      </c>
      <c r="B40" s="24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9">
        <v>3</v>
      </c>
      <c r="N40" s="29" t="str">
        <f>IF(M40&gt;=3,"ЗАЧЕТ", IF(M40&lt;=2,"НЕЗАЧЕТ"))</f>
        <v>ЗАЧЕТ</v>
      </c>
    </row>
    <row r="41" spans="1:14" x14ac:dyDescent="0.25">
      <c r="A41" s="27"/>
      <c r="B41" s="24" t="s">
        <v>14</v>
      </c>
      <c r="C41" s="24">
        <v>9.8000000000000007</v>
      </c>
      <c r="D41" s="24" t="str">
        <f>IF(C41&lt;=9.3,"ЗАЧЕТ", IF(C41&gt;=9.4,"НЕЗАЧЕТ"))</f>
        <v>НЕЗАЧЕТ</v>
      </c>
      <c r="E41" s="24">
        <v>1.44</v>
      </c>
      <c r="F41" s="24" t="str">
        <f>IF(E41&lt;=1.52,"ЗАЧЕТ", IF(E41&gt;=1.52,"НЕЗАЧЕТ"))</f>
        <v>ЗАЧЕТ</v>
      </c>
      <c r="G41" s="24">
        <v>185</v>
      </c>
      <c r="H41" s="24" t="str">
        <f>IF(G41&gt;=185,"ЗАЧЕТ", IF(G41&lt;=184,"НЕЗАЧЕТ"))</f>
        <v>ЗАЧЕТ</v>
      </c>
      <c r="I41" s="24"/>
      <c r="J41" s="24"/>
      <c r="K41" s="24">
        <v>18</v>
      </c>
      <c r="L41" s="24" t="str">
        <f>IF(K41&gt;=16,"ЗАЧЕТ", IF(K41&lt;=15,"НЕЗАЧЕТ"))</f>
        <v>ЗАЧЕТ</v>
      </c>
      <c r="M41" s="29"/>
      <c r="N41" s="29"/>
    </row>
    <row r="42" spans="1:14" x14ac:dyDescent="0.25">
      <c r="A42" s="23" t="s">
        <v>100</v>
      </c>
      <c r="B42" s="24"/>
      <c r="C42" s="25"/>
      <c r="D42" s="24"/>
      <c r="E42" s="24"/>
      <c r="F42" s="24"/>
      <c r="G42" s="24"/>
      <c r="H42" s="24"/>
      <c r="I42" s="24"/>
      <c r="J42" s="24"/>
      <c r="K42" s="24"/>
      <c r="L42" s="24"/>
      <c r="M42" s="29">
        <v>5</v>
      </c>
      <c r="N42" s="29" t="str">
        <f>IF(M42&gt;=3,"ЗАЧЕТ", IF(M42&lt;=2,"НЕЗАЧЕТ"))</f>
        <v>ЗАЧЕТ</v>
      </c>
    </row>
    <row r="43" spans="1:14" x14ac:dyDescent="0.25">
      <c r="A43" s="27"/>
      <c r="B43" s="24" t="s">
        <v>14</v>
      </c>
      <c r="C43" s="24">
        <v>9.1999999999999993</v>
      </c>
      <c r="D43" s="24" t="str">
        <f>IF(C43&lt;=9.3,"ЗАЧЕТ", IF(C43&gt;=9.4,"НЕЗАЧЕТ"))</f>
        <v>ЗАЧЕТ</v>
      </c>
      <c r="E43" s="24">
        <v>1.43</v>
      </c>
      <c r="F43" s="24" t="str">
        <f>IF(E43&lt;=1.52,"ЗАЧЕТ", IF(E43&gt;=1.52,"НЕЗАЧЕТ"))</f>
        <v>ЗАЧЕТ</v>
      </c>
      <c r="G43" s="24">
        <v>213</v>
      </c>
      <c r="H43" s="24" t="str">
        <f>IF(G43&gt;=185,"ЗАЧЕТ", IF(G43&lt;=184,"НЕЗАЧЕТ"))</f>
        <v>ЗАЧЕТ</v>
      </c>
      <c r="I43" s="24">
        <v>50</v>
      </c>
      <c r="J43" s="24" t="str">
        <f>IF(I43&gt;=16,"ЗАЧЕТ", IF(I43&lt;=15,"НЕЗАЧЕТ"))</f>
        <v>ЗАЧЕТ</v>
      </c>
      <c r="K43" s="24">
        <v>26</v>
      </c>
      <c r="L43" s="24" t="str">
        <f>IF(K43&gt;=16,"ЗАЧЕТ", IF(K43&lt;=15,"НЕЗАЧЕТ"))</f>
        <v>ЗАЧЕТ</v>
      </c>
      <c r="M43" s="29"/>
      <c r="N43" s="29"/>
    </row>
    <row r="44" spans="1:14" x14ac:dyDescent="0.25">
      <c r="A44" s="23" t="s">
        <v>136</v>
      </c>
      <c r="B44" s="24" t="s">
        <v>13</v>
      </c>
      <c r="C44" s="25">
        <v>9.1999999999999993</v>
      </c>
      <c r="D44" s="24" t="str">
        <f>IF(C44&lt;=8,"ЗАЧЕТ", IF(C44&gt;=8.1,"НЕЗАЧЕТ"))</f>
        <v>НЕЗАЧЕТ</v>
      </c>
      <c r="E44" s="24"/>
      <c r="F44" s="24"/>
      <c r="G44" s="24">
        <v>235</v>
      </c>
      <c r="H44" s="24" t="str">
        <f>IF(G44&gt;=230,"ЗАЧЕТ", IF(G44&lt;=229,"НЕЗАЧЕТ"))</f>
        <v>ЗАЧЕТ</v>
      </c>
      <c r="I44" s="24">
        <v>42</v>
      </c>
      <c r="J44" s="24" t="str">
        <f>IF(I44&gt;=42,"ЗАЧЕТ", IF(I44&lt;=41,"НЕЗАЧЕТ"))</f>
        <v>ЗАЧЕТ</v>
      </c>
      <c r="K44" s="24">
        <v>13</v>
      </c>
      <c r="L44" s="24" t="str">
        <f>IF(K44&gt;=13,"ЗАЧЕТ", IF(K44&lt;=12,"НЕЗАЧЕТ"))</f>
        <v>ЗАЧЕТ</v>
      </c>
      <c r="M44" s="29">
        <v>3</v>
      </c>
      <c r="N44" s="29" t="str">
        <f>IF(M44&gt;=3,"ЗАЧЕТ", IF(M44&lt;=2,"НЕЗАЧЕТ"))</f>
        <v>ЗАЧЕТ</v>
      </c>
    </row>
    <row r="45" spans="1:14" x14ac:dyDescent="0.25">
      <c r="A45" s="27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9"/>
      <c r="N45" s="29"/>
    </row>
    <row r="46" spans="1:14" x14ac:dyDescent="0.25">
      <c r="A46" s="23" t="s">
        <v>111</v>
      </c>
      <c r="B46" s="24" t="s">
        <v>13</v>
      </c>
      <c r="C46" s="25">
        <v>7.9</v>
      </c>
      <c r="D46" s="24" t="str">
        <f>IF(C46&lt;=8,"ЗАЧЕТ", IF(C46&gt;=8.1,"НЕЗАЧЕТ"))</f>
        <v>ЗАЧЕТ</v>
      </c>
      <c r="E46" s="24">
        <v>3.21</v>
      </c>
      <c r="F46" s="24" t="str">
        <f>IF(E46&lt;=3.26,"ЗАЧЕТ", IF(E46&gt;=3.27,"НЕЗАЧЕТ"))</f>
        <v>ЗАЧЕТ</v>
      </c>
      <c r="G46" s="24">
        <v>240</v>
      </c>
      <c r="H46" s="24" t="str">
        <f>IF(G46&gt;=230,"ЗАЧЕТ", IF(G46&lt;=229,"НЕЗАЧЕТ"))</f>
        <v>ЗАЧЕТ</v>
      </c>
      <c r="I46" s="24"/>
      <c r="J46" s="24"/>
      <c r="K46" s="24"/>
      <c r="L46" s="24"/>
      <c r="M46" s="29">
        <v>3</v>
      </c>
      <c r="N46" s="29" t="str">
        <f>IF(M46&gt;=3,"ЗАЧЕТ", IF(M46&lt;=2,"НЕЗАЧЕТ"))</f>
        <v>ЗАЧЕТ</v>
      </c>
    </row>
    <row r="47" spans="1:14" x14ac:dyDescent="0.25">
      <c r="A47" s="27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9"/>
      <c r="N47" s="29"/>
    </row>
    <row r="48" spans="1:14" x14ac:dyDescent="0.25">
      <c r="A48" s="23" t="s">
        <v>79</v>
      </c>
      <c r="B48" s="24"/>
      <c r="C48" s="25"/>
      <c r="D48" s="24"/>
      <c r="E48" s="24"/>
      <c r="F48" s="24"/>
      <c r="G48" s="24"/>
      <c r="H48" s="24"/>
      <c r="I48" s="24"/>
      <c r="J48" s="24"/>
      <c r="K48" s="24"/>
      <c r="L48" s="24"/>
      <c r="M48" s="29">
        <v>3</v>
      </c>
      <c r="N48" s="29" t="str">
        <f>IF(M48&gt;=3,"ЗАЧЕТ", IF(M48&lt;=2,"НЕЗАЧЕТ"))</f>
        <v>ЗАЧЕТ</v>
      </c>
    </row>
    <row r="49" spans="1:14" x14ac:dyDescent="0.25">
      <c r="A49" s="27"/>
      <c r="B49" s="24" t="s">
        <v>14</v>
      </c>
      <c r="C49" s="24">
        <v>10</v>
      </c>
      <c r="D49" s="24" t="str">
        <f>IF(C49&lt;=9.3,"ЗАЧЕТ", IF(C49&gt;=9.4,"НЕЗАЧЕТ"))</f>
        <v>НЕЗАЧЕТ</v>
      </c>
      <c r="E49" s="24">
        <v>1.44</v>
      </c>
      <c r="F49" s="24" t="str">
        <f>IF(E49&lt;=1.52,"ЗАЧЕТ", IF(E49&gt;=1.52,"НЕЗАЧЕТ"))</f>
        <v>ЗАЧЕТ</v>
      </c>
      <c r="G49" s="24">
        <v>180</v>
      </c>
      <c r="H49" s="24" t="str">
        <f>IF(G49&gt;=185,"ЗАЧЕТ", IF(G49&lt;=184,"НЕЗАЧЕТ"))</f>
        <v>НЕЗАЧЕТ</v>
      </c>
      <c r="I49" s="24">
        <v>16</v>
      </c>
      <c r="J49" s="24" t="str">
        <f>IF(I49&gt;=16,"ЗАЧЕТ", IF(I49&lt;=15,"НЕЗАЧЕТ"))</f>
        <v>ЗАЧЕТ</v>
      </c>
      <c r="K49" s="24">
        <v>18</v>
      </c>
      <c r="L49" s="24" t="str">
        <f>IF(K49&gt;=16,"ЗАЧЕТ", IF(K49&lt;=15,"НЕЗАЧЕТ"))</f>
        <v>ЗАЧЕТ</v>
      </c>
      <c r="M49" s="29"/>
      <c r="N49" s="29"/>
    </row>
    <row r="50" spans="1:14" x14ac:dyDescent="0.25">
      <c r="A50" s="23" t="s">
        <v>35</v>
      </c>
      <c r="B50" s="24" t="s">
        <v>13</v>
      </c>
      <c r="C50" s="25">
        <v>8.4</v>
      </c>
      <c r="D50" s="24" t="str">
        <f>IF(C50&lt;=8,"ЗАЧЕТ", IF(C50&gt;=8.1,"НЕЗАЧЕТ"))</f>
        <v>НЕЗАЧЕТ</v>
      </c>
      <c r="E50" s="24">
        <v>3.12</v>
      </c>
      <c r="F50" s="24" t="str">
        <f>IF(E50&lt;=3.26,"ЗАЧЕТ", IF(E50&gt;=3.27,"НЕЗАЧЕТ"))</f>
        <v>ЗАЧЕТ</v>
      </c>
      <c r="G50" s="24">
        <v>220</v>
      </c>
      <c r="H50" s="24" t="str">
        <f>IF(G50&gt;=230,"ЗАЧЕТ", IF(G50&lt;=229,"НЕЗАЧЕТ"))</f>
        <v>НЕЗАЧЕТ</v>
      </c>
      <c r="I50" s="24">
        <v>42</v>
      </c>
      <c r="J50" s="24" t="str">
        <f>IF(I50&gt;=42,"ЗАЧЕТ", IF(I50&lt;=41,"НЕЗАЧЕТ"))</f>
        <v>ЗАЧЕТ</v>
      </c>
      <c r="K50" s="24"/>
      <c r="L50" s="24"/>
      <c r="M50" s="29">
        <v>2</v>
      </c>
      <c r="N50" s="29" t="str">
        <f>IF(M50&gt;=3,"ЗАЧЕТ", IF(M50&lt;=2,"НЕЗАЧЕТ"))</f>
        <v>НЕЗАЧЕТ</v>
      </c>
    </row>
    <row r="51" spans="1:14" x14ac:dyDescent="0.25">
      <c r="A51" s="27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9"/>
      <c r="N51" s="29"/>
    </row>
    <row r="52" spans="1:14" x14ac:dyDescent="0.25">
      <c r="A52" s="23" t="s">
        <v>108</v>
      </c>
      <c r="B52" s="24" t="s">
        <v>13</v>
      </c>
      <c r="C52" s="25">
        <v>8.4</v>
      </c>
      <c r="D52" s="24" t="str">
        <f>IF(C52&lt;=8,"ЗАЧЕТ", IF(C52&gt;=8.1,"НЕЗАЧЕТ"))</f>
        <v>НЕЗАЧЕТ</v>
      </c>
      <c r="E52" s="24"/>
      <c r="F52" s="24"/>
      <c r="G52" s="24">
        <v>230</v>
      </c>
      <c r="H52" s="24" t="str">
        <f>IF(G52&gt;=230,"ЗАЧЕТ", IF(G52&lt;=229,"НЕЗАЧЕТ"))</f>
        <v>ЗАЧЕТ</v>
      </c>
      <c r="I52" s="24">
        <v>32</v>
      </c>
      <c r="J52" s="24" t="str">
        <f>IF(I52&gt;=42,"ЗАЧЕТ", IF(I52&lt;=41,"НЕЗАЧЕТ"))</f>
        <v>НЕЗАЧЕТ</v>
      </c>
      <c r="K52" s="24"/>
      <c r="L52" s="24"/>
      <c r="M52" s="29">
        <v>1</v>
      </c>
      <c r="N52" s="29" t="str">
        <f>IF(M52&gt;=3,"ЗАЧЕТ", IF(M52&lt;=2,"НЕЗАЧЕТ"))</f>
        <v>НЕЗАЧЕТ</v>
      </c>
    </row>
    <row r="53" spans="1:14" x14ac:dyDescent="0.25">
      <c r="A53" s="27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9"/>
      <c r="N53" s="29"/>
    </row>
    <row r="54" spans="1:14" x14ac:dyDescent="0.25">
      <c r="A54" s="23" t="s">
        <v>45</v>
      </c>
      <c r="B54" s="24" t="s">
        <v>13</v>
      </c>
      <c r="C54" s="25">
        <v>8.1999999999999993</v>
      </c>
      <c r="D54" s="24" t="str">
        <f>IF(C54&lt;=8,"ЗАЧЕТ", IF(C54&gt;=8.1,"НЕЗАЧЕТ"))</f>
        <v>НЕЗАЧЕТ</v>
      </c>
      <c r="E54" s="24">
        <v>3.21</v>
      </c>
      <c r="F54" s="24" t="str">
        <f>IF(E54&lt;=3.26,"ЗАЧЕТ", IF(E54&gt;=3.27,"НЕЗАЧЕТ"))</f>
        <v>ЗАЧЕТ</v>
      </c>
      <c r="G54" s="24">
        <v>235</v>
      </c>
      <c r="H54" s="24" t="str">
        <f>IF(G54&gt;=230,"ЗАЧЕТ", IF(G54&lt;=229,"НЕЗАЧЕТ"))</f>
        <v>ЗАЧЕТ</v>
      </c>
      <c r="I54" s="24">
        <v>42</v>
      </c>
      <c r="J54" s="24" t="str">
        <f>IF(I54&gt;=42,"ЗАЧЕТ", IF(I54&lt;=41,"НЕЗАЧЕТ"))</f>
        <v>ЗАЧЕТ</v>
      </c>
      <c r="K54" s="24">
        <v>12</v>
      </c>
      <c r="L54" s="24" t="str">
        <f>IF(K54&gt;=13,"ЗАЧЕТ", IF(K54&lt;=12,"НЕЗАЧЕТ"))</f>
        <v>НЕЗАЧЕТ</v>
      </c>
      <c r="M54" s="29">
        <v>3</v>
      </c>
      <c r="N54" s="29" t="str">
        <f>IF(M54&gt;=3,"ЗАЧЕТ", IF(M54&lt;=2,"НЕЗАЧЕТ"))</f>
        <v>ЗАЧЕТ</v>
      </c>
    </row>
    <row r="55" spans="1:14" x14ac:dyDescent="0.25">
      <c r="A55" s="27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9"/>
      <c r="N55" s="29"/>
    </row>
    <row r="56" spans="1:14" x14ac:dyDescent="0.25">
      <c r="A56" s="23" t="s">
        <v>52</v>
      </c>
      <c r="B56" s="24"/>
      <c r="C56" s="25"/>
      <c r="D56" s="24"/>
      <c r="E56" s="24"/>
      <c r="F56" s="24"/>
      <c r="G56" s="24"/>
      <c r="H56" s="24"/>
      <c r="I56" s="24"/>
      <c r="J56" s="24"/>
      <c r="K56" s="24"/>
      <c r="L56" s="24"/>
      <c r="M56" s="29">
        <v>4</v>
      </c>
      <c r="N56" s="29" t="str">
        <f>IF(M56&gt;=3,"ЗАЧЕТ", IF(M56&lt;=2,"НЕЗАЧЕТ"))</f>
        <v>ЗАЧЕТ</v>
      </c>
    </row>
    <row r="57" spans="1:14" x14ac:dyDescent="0.25">
      <c r="A57" s="27"/>
      <c r="B57" s="24" t="s">
        <v>14</v>
      </c>
      <c r="C57" s="24">
        <v>9.1</v>
      </c>
      <c r="D57" s="24" t="str">
        <f>IF(C57&lt;=9.3,"ЗАЧЕТ", IF(C57&gt;=9.4,"НЕЗАЧЕТ"))</f>
        <v>ЗАЧЕТ</v>
      </c>
      <c r="E57" s="24">
        <v>1.51</v>
      </c>
      <c r="F57" s="24" t="str">
        <f>IF(E57&lt;=1.52,"ЗАЧЕТ", IF(E57&gt;=1.52,"НЕЗАЧЕТ"))</f>
        <v>ЗАЧЕТ</v>
      </c>
      <c r="G57" s="24">
        <v>190</v>
      </c>
      <c r="H57" s="24" t="str">
        <f>IF(G57&gt;=185,"ЗАЧЕТ", IF(G57&lt;=184,"НЕЗАЧЕТ"))</f>
        <v>ЗАЧЕТ</v>
      </c>
      <c r="I57" s="24">
        <v>11</v>
      </c>
      <c r="J57" s="24" t="str">
        <f>IF(I57&gt;=16,"ЗАЧЕТ", IF(I57&lt;=15,"НЕЗАЧЕТ"))</f>
        <v>НЕЗАЧЕТ</v>
      </c>
      <c r="K57" s="24">
        <v>20</v>
      </c>
      <c r="L57" s="24" t="str">
        <f>IF(K57&gt;=16,"ЗАЧЕТ", IF(K57&lt;=15,"НЕЗАЧЕТ"))</f>
        <v>ЗАЧЕТ</v>
      </c>
      <c r="M57" s="29"/>
      <c r="N57" s="29"/>
    </row>
    <row r="58" spans="1:14" x14ac:dyDescent="0.25">
      <c r="A58" s="23" t="s">
        <v>89</v>
      </c>
      <c r="B58" s="24"/>
      <c r="C58" s="25"/>
      <c r="D58" s="24"/>
      <c r="E58" s="24"/>
      <c r="F58" s="24"/>
      <c r="G58" s="24"/>
      <c r="H58" s="24"/>
      <c r="I58" s="24"/>
      <c r="J58" s="24"/>
      <c r="K58" s="24"/>
      <c r="L58" s="24"/>
      <c r="M58" s="29">
        <v>3</v>
      </c>
      <c r="N58" s="29" t="str">
        <f>IF(M58&gt;=3,"ЗАЧЕТ", IF(M58&lt;=2,"НЕЗАЧЕТ"))</f>
        <v>ЗАЧЕТ</v>
      </c>
    </row>
    <row r="59" spans="1:14" x14ac:dyDescent="0.25">
      <c r="A59" s="27"/>
      <c r="B59" s="24" t="s">
        <v>14</v>
      </c>
      <c r="C59" s="24">
        <v>10.199999999999999</v>
      </c>
      <c r="D59" s="24" t="str">
        <f>IF(C59&lt;=9.3,"ЗАЧЕТ", IF(C59&gt;=9.4,"НЕЗАЧЕТ"))</f>
        <v>НЕЗАЧЕТ</v>
      </c>
      <c r="E59" s="24">
        <v>1.48</v>
      </c>
      <c r="F59" s="24" t="str">
        <f>IF(E59&lt;=1.52,"ЗАЧЕТ", IF(E59&gt;=1.52,"НЕЗАЧЕТ"))</f>
        <v>ЗАЧЕТ</v>
      </c>
      <c r="G59" s="24">
        <v>190</v>
      </c>
      <c r="H59" s="24" t="str">
        <f>IF(G59&gt;=185,"ЗАЧЕТ", IF(G59&lt;=184,"НЕЗАЧЕТ"))</f>
        <v>ЗАЧЕТ</v>
      </c>
      <c r="I59" s="24">
        <v>16</v>
      </c>
      <c r="J59" s="24" t="str">
        <f>IF(I59&gt;=16,"ЗАЧЕТ", IF(I59&lt;=15,"НЕЗАЧЕТ"))</f>
        <v>ЗАЧЕТ</v>
      </c>
      <c r="K59" s="24">
        <v>11</v>
      </c>
      <c r="L59" s="24" t="str">
        <f>IF(K59&gt;=16,"ЗАЧЕТ", IF(K59&lt;=15,"НЕЗАЧЕТ"))</f>
        <v>НЕЗАЧЕТ</v>
      </c>
      <c r="M59" s="29"/>
      <c r="N59" s="29"/>
    </row>
    <row r="60" spans="1:14" x14ac:dyDescent="0.25">
      <c r="A60" s="23" t="s">
        <v>50</v>
      </c>
      <c r="B60" s="24"/>
      <c r="C60" s="25"/>
      <c r="D60" s="24"/>
      <c r="E60" s="24"/>
      <c r="F60" s="24"/>
      <c r="G60" s="24"/>
      <c r="H60" s="24"/>
      <c r="I60" s="24"/>
      <c r="J60" s="24"/>
      <c r="K60" s="24"/>
      <c r="L60" s="24"/>
      <c r="M60" s="29">
        <v>2</v>
      </c>
      <c r="N60" s="29" t="str">
        <f>IF(M60&gt;=3,"ЗАЧЕТ", IF(M60&lt;=2,"НЕЗАЧЕТ"))</f>
        <v>НЕЗАЧЕТ</v>
      </c>
    </row>
    <row r="61" spans="1:14" x14ac:dyDescent="0.25">
      <c r="A61" s="27"/>
      <c r="B61" s="24" t="s">
        <v>14</v>
      </c>
      <c r="C61" s="24">
        <v>10.6</v>
      </c>
      <c r="D61" s="24" t="str">
        <f>IF(C61&lt;=9.3,"ЗАЧЕТ", IF(C61&gt;=9.4,"НЕЗАЧЕТ"))</f>
        <v>НЕЗАЧЕТ</v>
      </c>
      <c r="E61" s="24">
        <v>1.59</v>
      </c>
      <c r="F61" s="24" t="str">
        <f>IF(E61&lt;=1.52,"ЗАЧЕТ", IF(E61&gt;=1.52,"НЕЗАЧЕТ"))</f>
        <v>НЕЗАЧЕТ</v>
      </c>
      <c r="G61" s="24">
        <v>175</v>
      </c>
      <c r="H61" s="24" t="str">
        <f>IF(G61&gt;=185,"ЗАЧЕТ", IF(G61&lt;=184,"НЕЗАЧЕТ"))</f>
        <v>НЕЗАЧЕТ</v>
      </c>
      <c r="I61" s="24">
        <v>17</v>
      </c>
      <c r="J61" s="24" t="str">
        <f>IF(I61&gt;=16,"ЗАЧЕТ", IF(I61&lt;=15,"НЕЗАЧЕТ"))</f>
        <v>ЗАЧЕТ</v>
      </c>
      <c r="K61" s="24">
        <v>19</v>
      </c>
      <c r="L61" s="24" t="str">
        <f>IF(K61&gt;=16,"ЗАЧЕТ", IF(K61&lt;=15,"НЕЗАЧЕТ"))</f>
        <v>ЗАЧЕТ</v>
      </c>
      <c r="M61" s="29"/>
      <c r="N61" s="29"/>
    </row>
    <row r="62" spans="1:14" x14ac:dyDescent="0.25">
      <c r="A62" s="23" t="s">
        <v>36</v>
      </c>
      <c r="B62" s="24" t="s">
        <v>13</v>
      </c>
      <c r="C62" s="25">
        <v>8.4</v>
      </c>
      <c r="D62" s="24" t="str">
        <f>IF(C62&lt;=8,"ЗАЧЕТ", IF(C62&gt;=8.1,"НЕЗАЧЕТ"))</f>
        <v>НЕЗАЧЕТ</v>
      </c>
      <c r="E62" s="24">
        <v>3.15</v>
      </c>
      <c r="F62" s="24" t="str">
        <f>IF(E62&lt;=3.26,"ЗАЧЕТ", IF(E62&gt;=3.27,"НЕЗАЧЕТ"))</f>
        <v>ЗАЧЕТ</v>
      </c>
      <c r="G62" s="24">
        <v>195</v>
      </c>
      <c r="H62" s="24" t="str">
        <f>IF(G62&gt;=230,"ЗАЧЕТ", IF(G62&lt;=229,"НЕЗАЧЕТ"))</f>
        <v>НЕЗАЧЕТ</v>
      </c>
      <c r="I62" s="24"/>
      <c r="J62" s="24"/>
      <c r="K62" s="24"/>
      <c r="L62" s="24"/>
      <c r="M62" s="29">
        <v>1</v>
      </c>
      <c r="N62" s="29" t="str">
        <f>IF(M62&gt;=3,"ЗАЧЕТ", IF(M62&lt;=2,"НЕЗАЧЕТ"))</f>
        <v>НЕЗАЧЕТ</v>
      </c>
    </row>
    <row r="63" spans="1:14" x14ac:dyDescent="0.25">
      <c r="A63" s="27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9"/>
      <c r="N63" s="29"/>
    </row>
    <row r="64" spans="1:14" x14ac:dyDescent="0.25">
      <c r="A64" s="23" t="s">
        <v>92</v>
      </c>
      <c r="B64" s="24"/>
      <c r="C64" s="25"/>
      <c r="D64" s="24"/>
      <c r="E64" s="24"/>
      <c r="F64" s="24"/>
      <c r="G64" s="24"/>
      <c r="H64" s="24"/>
      <c r="I64" s="24"/>
      <c r="J64" s="24"/>
      <c r="K64" s="24"/>
      <c r="L64" s="24"/>
      <c r="M64" s="29">
        <v>2</v>
      </c>
      <c r="N64" s="29" t="str">
        <f>IF(M64&gt;=3,"ЗАЧЕТ", IF(M64&lt;=2,"НЕЗАЧЕТ"))</f>
        <v>НЕЗАЧЕТ</v>
      </c>
    </row>
    <row r="65" spans="1:14" x14ac:dyDescent="0.25">
      <c r="A65" s="27"/>
      <c r="B65" s="24" t="s">
        <v>14</v>
      </c>
      <c r="C65" s="24">
        <v>10.1</v>
      </c>
      <c r="D65" s="24" t="str">
        <f>IF(C65&lt;=9.3,"ЗАЧЕТ", IF(C65&gt;=9.4,"НЕЗАЧЕТ"))</f>
        <v>НЕЗАЧЕТ</v>
      </c>
      <c r="E65" s="24"/>
      <c r="F65" s="24"/>
      <c r="G65" s="24">
        <v>190</v>
      </c>
      <c r="H65" s="24" t="str">
        <f>IF(G65&gt;=185,"ЗАЧЕТ", IF(G65&lt;=184,"НЕЗАЧЕТ"))</f>
        <v>ЗАЧЕТ</v>
      </c>
      <c r="I65" s="24"/>
      <c r="J65" s="24"/>
      <c r="K65" s="24">
        <v>16</v>
      </c>
      <c r="L65" s="24" t="str">
        <f>IF(K65&gt;=16,"ЗАЧЕТ", IF(K65&lt;=15,"НЕЗАЧЕТ"))</f>
        <v>ЗАЧЕТ</v>
      </c>
      <c r="M65" s="29"/>
      <c r="N65" s="29"/>
    </row>
    <row r="66" spans="1:14" x14ac:dyDescent="0.25">
      <c r="A66" s="23" t="s">
        <v>53</v>
      </c>
      <c r="B66" s="24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9">
        <v>2</v>
      </c>
      <c r="N66" s="29" t="str">
        <f>IF(M66&gt;=3,"ЗАЧЕТ", IF(M66&lt;=2,"НЕЗАЧЕТ"))</f>
        <v>НЕЗАЧЕТ</v>
      </c>
    </row>
    <row r="67" spans="1:14" x14ac:dyDescent="0.25">
      <c r="A67" s="27"/>
      <c r="B67" s="24" t="s">
        <v>14</v>
      </c>
      <c r="C67" s="24">
        <v>9.6</v>
      </c>
      <c r="D67" s="24" t="str">
        <f>IF(C67&lt;=9.3,"ЗАЧЕТ", IF(C67&gt;=9.4,"НЕЗАЧЕТ"))</f>
        <v>НЕЗАЧЕТ</v>
      </c>
      <c r="E67" s="24">
        <v>1.54</v>
      </c>
      <c r="F67" s="24" t="str">
        <f>IF(E67&lt;=1.52,"ЗАЧЕТ", IF(E67&gt;=1.52,"НЕЗАЧЕТ"))</f>
        <v>НЕЗАЧЕТ</v>
      </c>
      <c r="G67" s="24">
        <v>171</v>
      </c>
      <c r="H67" s="24" t="str">
        <f>IF(G67&gt;=185,"ЗАЧЕТ", IF(G67&lt;=184,"НЕЗАЧЕТ"))</f>
        <v>НЕЗАЧЕТ</v>
      </c>
      <c r="I67" s="24">
        <v>16</v>
      </c>
      <c r="J67" s="24" t="str">
        <f>IF(I67&gt;=16,"ЗАЧЕТ", IF(I67&lt;=15,"НЕЗАЧЕТ"))</f>
        <v>ЗАЧЕТ</v>
      </c>
      <c r="K67" s="24">
        <v>17</v>
      </c>
      <c r="L67" s="24" t="str">
        <f>IF(K67&gt;=16,"ЗАЧЕТ", IF(K67&lt;=15,"НЕЗАЧЕТ"))</f>
        <v>ЗАЧЕТ</v>
      </c>
      <c r="M67" s="29"/>
      <c r="N67" s="29"/>
    </row>
    <row r="68" spans="1:14" x14ac:dyDescent="0.25">
      <c r="A68" s="23" t="s">
        <v>43</v>
      </c>
      <c r="B68" s="24" t="s">
        <v>13</v>
      </c>
      <c r="C68" s="25">
        <v>8.1999999999999993</v>
      </c>
      <c r="D68" s="24" t="str">
        <f>IF(C68&lt;=8,"ЗАЧЕТ", IF(C68&gt;=8.1,"НЕЗАЧЕТ"))</f>
        <v>НЕЗАЧЕТ</v>
      </c>
      <c r="E68" s="24">
        <v>3.07</v>
      </c>
      <c r="F68" s="24" t="str">
        <f>IF(E68&lt;=3.26,"ЗАЧЕТ", IF(E68&gt;=3.27,"НЕЗАЧЕТ"))</f>
        <v>ЗАЧЕТ</v>
      </c>
      <c r="G68" s="24">
        <v>230</v>
      </c>
      <c r="H68" s="24" t="str">
        <f>IF(G68&gt;=230,"ЗАЧЕТ", IF(G68&lt;=229,"НЕЗАЧЕТ"))</f>
        <v>ЗАЧЕТ</v>
      </c>
      <c r="I68" s="24">
        <v>42</v>
      </c>
      <c r="J68" s="24" t="str">
        <f>IF(I68&gt;=42,"ЗАЧЕТ", IF(I68&lt;=41,"НЕЗАЧЕТ"))</f>
        <v>ЗАЧЕТ</v>
      </c>
      <c r="K68" s="24">
        <v>10</v>
      </c>
      <c r="L68" s="24" t="str">
        <f>IF(K68&gt;=13,"ЗАЧЕТ", IF(K68&lt;=12,"НЕЗАЧЕТ"))</f>
        <v>НЕЗАЧЕТ</v>
      </c>
      <c r="M68" s="29">
        <v>3</v>
      </c>
      <c r="N68" s="29" t="str">
        <f>IF(M68&gt;=3,"ЗАЧЕТ", IF(M68&lt;=2,"НЕЗАЧЕТ"))</f>
        <v>ЗАЧЕТ</v>
      </c>
    </row>
    <row r="69" spans="1:14" x14ac:dyDescent="0.25">
      <c r="A69" s="27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9"/>
      <c r="N69" s="29"/>
    </row>
    <row r="70" spans="1:14" x14ac:dyDescent="0.25">
      <c r="A70" s="23" t="s">
        <v>74</v>
      </c>
      <c r="B70" s="24"/>
      <c r="C70" s="25"/>
      <c r="D70" s="24"/>
      <c r="E70" s="24"/>
      <c r="F70" s="24"/>
      <c r="G70" s="24"/>
      <c r="H70" s="24"/>
      <c r="I70" s="24"/>
      <c r="J70" s="24"/>
      <c r="K70" s="24"/>
      <c r="L70" s="24"/>
      <c r="M70" s="29">
        <v>1</v>
      </c>
      <c r="N70" s="29" t="str">
        <f>IF(M70&gt;=3,"ЗАЧЕТ", IF(M70&lt;=2,"НЕЗАЧЕТ"))</f>
        <v>НЕЗАЧЕТ</v>
      </c>
    </row>
    <row r="71" spans="1:14" x14ac:dyDescent="0.25">
      <c r="A71" s="27"/>
      <c r="B71" s="24" t="s">
        <v>14</v>
      </c>
      <c r="C71" s="24">
        <v>11.6</v>
      </c>
      <c r="D71" s="24" t="str">
        <f>IF(C71&lt;=9.3,"ЗАЧЕТ", IF(C71&gt;=9.4,"НЕЗАЧЕТ"))</f>
        <v>НЕЗАЧЕТ</v>
      </c>
      <c r="E71" s="24"/>
      <c r="F71" s="24"/>
      <c r="G71" s="24">
        <v>175</v>
      </c>
      <c r="H71" s="24" t="str">
        <f>IF(G71&gt;=185,"ЗАЧЕТ", IF(G71&lt;=184,"НЕЗАЧЕТ"))</f>
        <v>НЕЗАЧЕТ</v>
      </c>
      <c r="I71" s="24">
        <v>3</v>
      </c>
      <c r="J71" s="24" t="str">
        <f>IF(I71&gt;=16,"ЗАЧЕТ", IF(I71&lt;=15,"НЕЗАЧЕТ"))</f>
        <v>НЕЗАЧЕТ</v>
      </c>
      <c r="K71" s="24">
        <v>18</v>
      </c>
      <c r="L71" s="24" t="str">
        <f>IF(K71&gt;=16,"ЗАЧЕТ", IF(K71&lt;=15,"НЕЗАЧЕТ"))</f>
        <v>ЗАЧЕТ</v>
      </c>
      <c r="M71" s="29"/>
      <c r="N71" s="29"/>
    </row>
    <row r="72" spans="1:14" x14ac:dyDescent="0.25">
      <c r="A72" s="23" t="s">
        <v>133</v>
      </c>
      <c r="B72" s="24" t="s">
        <v>13</v>
      </c>
      <c r="C72" s="25">
        <v>7.7</v>
      </c>
      <c r="D72" s="24" t="str">
        <f>IF(C72&lt;=8,"ЗАЧЕТ", IF(C72&gt;=8.1,"НЕЗАЧЕТ"))</f>
        <v>ЗАЧЕТ</v>
      </c>
      <c r="E72" s="24">
        <v>3.04</v>
      </c>
      <c r="F72" s="24" t="str">
        <f>IF(E72&lt;=3.26,"ЗАЧЕТ", IF(E72&gt;=3.27,"НЕЗАЧЕТ"))</f>
        <v>ЗАЧЕТ</v>
      </c>
      <c r="G72" s="24">
        <v>245</v>
      </c>
      <c r="H72" s="24" t="str">
        <f>IF(G72&gt;=230,"ЗАЧЕТ", IF(G72&lt;=229,"НЕЗАЧЕТ"))</f>
        <v>ЗАЧЕТ</v>
      </c>
      <c r="I72" s="24">
        <v>42</v>
      </c>
      <c r="J72" s="24" t="str">
        <f>IF(I72&gt;=42,"ЗАЧЕТ", IF(I72&lt;=41,"НЕЗАЧЕТ"))</f>
        <v>ЗАЧЕТ</v>
      </c>
      <c r="K72" s="24">
        <v>7</v>
      </c>
      <c r="L72" s="24" t="str">
        <f>IF(K72&gt;=13,"ЗАЧЕТ", IF(K72&lt;=12,"НЕЗАЧЕТ"))</f>
        <v>НЕЗАЧЕТ</v>
      </c>
      <c r="M72" s="29">
        <v>4</v>
      </c>
      <c r="N72" s="29" t="str">
        <f>IF(M72&gt;=3,"ЗАЧЕТ", IF(M72&lt;=2,"НЕЗАЧЕТ"))</f>
        <v>ЗАЧЕТ</v>
      </c>
    </row>
    <row r="73" spans="1:14" x14ac:dyDescent="0.25">
      <c r="A73" s="27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9"/>
      <c r="N73" s="29"/>
    </row>
    <row r="74" spans="1:14" x14ac:dyDescent="0.25">
      <c r="A74" s="23" t="s">
        <v>141</v>
      </c>
      <c r="B74" s="24"/>
      <c r="C74" s="25"/>
      <c r="D74" s="24"/>
      <c r="E74" s="24"/>
      <c r="F74" s="24"/>
      <c r="G74" s="24"/>
      <c r="H74" s="24"/>
      <c r="I74" s="24"/>
      <c r="J74" s="24"/>
      <c r="K74" s="24"/>
      <c r="L74" s="24"/>
      <c r="M74" s="29">
        <v>3</v>
      </c>
      <c r="N74" s="29" t="str">
        <f>IF(M74&gt;=3,"ЗАЧЕТ", IF(M74&lt;=2,"НЕЗАЧЕТ"))</f>
        <v>ЗАЧЕТ</v>
      </c>
    </row>
    <row r="75" spans="1:14" x14ac:dyDescent="0.25">
      <c r="A75" s="27"/>
      <c r="B75" s="24" t="s">
        <v>14</v>
      </c>
      <c r="C75" s="24"/>
      <c r="D75" s="24"/>
      <c r="E75" s="24">
        <v>1.4</v>
      </c>
      <c r="F75" s="24" t="str">
        <f>IF(E75&lt;=1.52,"ЗАЧЕТ", IF(E75&gt;=1.52,"НЕЗАЧЕТ"))</f>
        <v>ЗАЧЕТ</v>
      </c>
      <c r="G75" s="24">
        <v>198</v>
      </c>
      <c r="H75" s="24" t="str">
        <f>IF(G75&gt;=185,"ЗАЧЕТ", IF(G75&lt;=184,"НЕЗАЧЕТ"))</f>
        <v>ЗАЧЕТ</v>
      </c>
      <c r="I75" s="24">
        <v>11</v>
      </c>
      <c r="J75" s="24" t="str">
        <f>IF(I75&gt;=16,"ЗАЧЕТ", IF(I75&lt;=15,"НЕЗАЧЕТ"))</f>
        <v>НЕЗАЧЕТ</v>
      </c>
      <c r="K75" s="24">
        <v>16</v>
      </c>
      <c r="L75" s="24" t="str">
        <f>IF(K75&gt;=16,"ЗАЧЕТ", IF(K75&lt;=15,"НЕЗАЧЕТ"))</f>
        <v>ЗАЧЕТ</v>
      </c>
      <c r="M75" s="29"/>
      <c r="N75" s="29"/>
    </row>
    <row r="76" spans="1:14" x14ac:dyDescent="0.25">
      <c r="A76" s="23" t="s">
        <v>124</v>
      </c>
      <c r="B76" s="24" t="s">
        <v>13</v>
      </c>
      <c r="C76" s="25">
        <v>8.1</v>
      </c>
      <c r="D76" s="24" t="str">
        <f>IF(C76&lt;=8,"ЗАЧЕТ", IF(C76&gt;=8.1,"НЕЗАЧЕТ"))</f>
        <v>НЕЗАЧЕТ</v>
      </c>
      <c r="E76" s="24">
        <v>3.06</v>
      </c>
      <c r="F76" s="24" t="str">
        <f>IF(E76&lt;=3.26,"ЗАЧЕТ", IF(E76&gt;=3.27,"НЕЗАЧЕТ"))</f>
        <v>ЗАЧЕТ</v>
      </c>
      <c r="G76" s="24">
        <v>240</v>
      </c>
      <c r="H76" s="24" t="str">
        <f>IF(G76&gt;=230,"ЗАЧЕТ", IF(G76&lt;=229,"НЕЗАЧЕТ"))</f>
        <v>ЗАЧЕТ</v>
      </c>
      <c r="I76" s="24"/>
      <c r="J76" s="24"/>
      <c r="K76" s="24">
        <v>20</v>
      </c>
      <c r="L76" s="24" t="str">
        <f>IF(K76&gt;=13,"ЗАЧЕТ", IF(K76&lt;=12,"НЕЗАЧЕТ"))</f>
        <v>ЗАЧЕТ</v>
      </c>
      <c r="M76" s="29">
        <v>3</v>
      </c>
      <c r="N76" s="29" t="str">
        <f>IF(M76&gt;=3,"ЗАЧЕТ", IF(M76&lt;=2,"НЕЗАЧЕТ"))</f>
        <v>ЗАЧЕТ</v>
      </c>
    </row>
    <row r="77" spans="1:14" x14ac:dyDescent="0.25">
      <c r="A77" s="27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9"/>
      <c r="N77" s="29"/>
    </row>
    <row r="78" spans="1:14" x14ac:dyDescent="0.25">
      <c r="A78" s="23" t="s">
        <v>65</v>
      </c>
      <c r="B78" s="24"/>
      <c r="C78" s="25"/>
      <c r="D78" s="24"/>
      <c r="E78" s="24"/>
      <c r="F78" s="24"/>
      <c r="G78" s="24"/>
      <c r="H78" s="24"/>
      <c r="I78" s="24"/>
      <c r="J78" s="24"/>
      <c r="K78" s="24"/>
      <c r="L78" s="24"/>
      <c r="M78" s="29">
        <v>3</v>
      </c>
      <c r="N78" s="29" t="str">
        <f>IF(M78&gt;=3,"ЗАЧЕТ", IF(M78&lt;=2,"НЕЗАЧЕТ"))</f>
        <v>ЗАЧЕТ</v>
      </c>
    </row>
    <row r="79" spans="1:14" x14ac:dyDescent="0.25">
      <c r="A79" s="27"/>
      <c r="B79" s="24" t="s">
        <v>14</v>
      </c>
      <c r="C79" s="24">
        <v>10.199999999999999</v>
      </c>
      <c r="D79" s="24" t="str">
        <f>IF(C79&lt;=9.3,"ЗАЧЕТ", IF(C79&gt;=9.4,"НЕЗАЧЕТ"))</f>
        <v>НЕЗАЧЕТ</v>
      </c>
      <c r="E79" s="24">
        <v>1.5</v>
      </c>
      <c r="F79" s="24" t="str">
        <f>IF(E79&lt;=1.52,"ЗАЧЕТ", IF(E79&gt;=1.52,"НЕЗАЧЕТ"))</f>
        <v>ЗАЧЕТ</v>
      </c>
      <c r="G79" s="24">
        <v>180</v>
      </c>
      <c r="H79" s="24" t="str">
        <f>IF(G79&gt;=185,"ЗАЧЕТ", IF(G79&lt;=184,"НЕЗАЧЕТ"))</f>
        <v>НЕЗАЧЕТ</v>
      </c>
      <c r="I79" s="24">
        <v>16</v>
      </c>
      <c r="J79" s="24" t="str">
        <f>IF(I79&gt;=16,"ЗАЧЕТ", IF(I79&lt;=15,"НЕЗАЧЕТ"))</f>
        <v>ЗАЧЕТ</v>
      </c>
      <c r="K79" s="24">
        <v>17</v>
      </c>
      <c r="L79" s="24" t="str">
        <f>IF(K79&gt;=16,"ЗАЧЕТ", IF(K79&lt;=15,"НЕЗАЧЕТ"))</f>
        <v>ЗАЧЕТ</v>
      </c>
      <c r="M79" s="29"/>
      <c r="N79" s="29"/>
    </row>
    <row r="80" spans="1:14" x14ac:dyDescent="0.25">
      <c r="A80" s="23" t="s">
        <v>120</v>
      </c>
      <c r="B80" s="24" t="s">
        <v>13</v>
      </c>
      <c r="C80" s="25">
        <v>8.6999999999999993</v>
      </c>
      <c r="D80" s="24" t="str">
        <f>IF(C80&lt;=8,"ЗАЧЕТ", IF(C80&gt;=8.1,"НЕЗАЧЕТ"))</f>
        <v>НЕЗАЧЕТ</v>
      </c>
      <c r="E80" s="24">
        <v>3.26</v>
      </c>
      <c r="F80" s="24" t="str">
        <f>IF(E80&lt;=3.26,"ЗАЧЕТ", IF(E80&gt;=3.27,"НЕЗАЧЕТ"))</f>
        <v>ЗАЧЕТ</v>
      </c>
      <c r="G80" s="24">
        <v>205</v>
      </c>
      <c r="H80" s="24" t="str">
        <f>IF(G80&gt;=230,"ЗАЧЕТ", IF(G80&lt;=229,"НЕЗАЧЕТ"))</f>
        <v>НЕЗАЧЕТ</v>
      </c>
      <c r="I80" s="24">
        <v>42</v>
      </c>
      <c r="J80" s="24" t="str">
        <f>IF(I80&gt;=42,"ЗАЧЕТ", IF(I80&lt;=41,"НЕЗАЧЕТ"))</f>
        <v>ЗАЧЕТ</v>
      </c>
      <c r="K80" s="24">
        <v>7</v>
      </c>
      <c r="L80" s="24" t="str">
        <f>IF(K80&gt;=13,"ЗАЧЕТ", IF(K80&lt;=12,"НЕЗАЧЕТ"))</f>
        <v>НЕЗАЧЕТ</v>
      </c>
      <c r="M80" s="29">
        <v>2</v>
      </c>
      <c r="N80" s="29" t="str">
        <f>IF(M80&gt;=3,"ЗАЧЕТ", IF(M80&lt;=2,"НЕЗАЧЕТ"))</f>
        <v>НЕЗАЧЕТ</v>
      </c>
    </row>
    <row r="81" spans="1:14" x14ac:dyDescent="0.25">
      <c r="A81" s="27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9"/>
      <c r="N81" s="29"/>
    </row>
    <row r="82" spans="1:14" x14ac:dyDescent="0.25">
      <c r="A82" s="23" t="s">
        <v>97</v>
      </c>
      <c r="B82" s="24"/>
      <c r="C82" s="25"/>
      <c r="D82" s="24"/>
      <c r="E82" s="24"/>
      <c r="F82" s="24"/>
      <c r="G82" s="24"/>
      <c r="H82" s="24"/>
      <c r="I82" s="24"/>
      <c r="J82" s="24"/>
      <c r="K82" s="24"/>
      <c r="L82" s="24"/>
      <c r="M82" s="29">
        <v>5</v>
      </c>
      <c r="N82" s="29" t="str">
        <f>IF(M82&gt;=3,"ЗАЧЕТ", IF(M82&lt;=2,"НЕЗАЧЕТ"))</f>
        <v>ЗАЧЕТ</v>
      </c>
    </row>
    <row r="83" spans="1:14" x14ac:dyDescent="0.25">
      <c r="A83" s="27"/>
      <c r="B83" s="24" t="s">
        <v>14</v>
      </c>
      <c r="C83" s="24">
        <v>9.1999999999999993</v>
      </c>
      <c r="D83" s="24" t="str">
        <f>IF(C83&lt;=9.3,"ЗАЧЕТ", IF(C83&gt;=9.4,"НЕЗАЧЕТ"))</f>
        <v>ЗАЧЕТ</v>
      </c>
      <c r="E83" s="24">
        <v>1.29</v>
      </c>
      <c r="F83" s="24" t="str">
        <f>IF(E83&lt;=1.52,"ЗАЧЕТ", IF(E83&gt;=1.52,"НЕЗАЧЕТ"))</f>
        <v>ЗАЧЕТ</v>
      </c>
      <c r="G83" s="24">
        <v>195</v>
      </c>
      <c r="H83" s="24" t="str">
        <f>IF(G83&gt;=185,"ЗАЧЕТ", IF(G83&lt;=184,"НЕЗАЧЕТ"))</f>
        <v>ЗАЧЕТ</v>
      </c>
      <c r="I83" s="24">
        <v>16</v>
      </c>
      <c r="J83" s="24" t="str">
        <f>IF(I83&gt;=16,"ЗАЧЕТ", IF(I83&lt;=15,"НЕЗАЧЕТ"))</f>
        <v>ЗАЧЕТ</v>
      </c>
      <c r="K83" s="24">
        <v>16</v>
      </c>
      <c r="L83" s="24" t="str">
        <f>IF(K83&gt;=16,"ЗАЧЕТ", IF(K83&lt;=15,"НЕЗАЧЕТ"))</f>
        <v>ЗАЧЕТ</v>
      </c>
      <c r="M83" s="29"/>
      <c r="N83" s="29"/>
    </row>
    <row r="84" spans="1:14" x14ac:dyDescent="0.25">
      <c r="A84" s="23" t="s">
        <v>110</v>
      </c>
      <c r="B84" s="24"/>
      <c r="C84" s="25"/>
      <c r="D84" s="24"/>
      <c r="E84" s="24"/>
      <c r="F84" s="24"/>
      <c r="G84" s="24"/>
      <c r="H84" s="24"/>
      <c r="I84" s="24"/>
      <c r="J84" s="24"/>
      <c r="K84" s="24"/>
      <c r="L84" s="24"/>
      <c r="M84" s="29">
        <v>3</v>
      </c>
      <c r="N84" s="29" t="str">
        <f>IF(M84&gt;=3,"ЗАЧЕТ", IF(M84&lt;=2,"НЕЗАЧЕТ"))</f>
        <v>ЗАЧЕТ</v>
      </c>
    </row>
    <row r="85" spans="1:14" x14ac:dyDescent="0.25">
      <c r="A85" s="27"/>
      <c r="B85" s="24" t="s">
        <v>14</v>
      </c>
      <c r="C85" s="24">
        <v>9.6</v>
      </c>
      <c r="D85" s="24" t="str">
        <f>IF(C85&lt;=9.3,"ЗАЧЕТ", IF(C85&gt;=9.4,"НЕЗАЧЕТ"))</f>
        <v>НЕЗАЧЕТ</v>
      </c>
      <c r="E85" s="24">
        <v>1.35</v>
      </c>
      <c r="F85" s="24" t="str">
        <f>IF(E85&lt;=1.52,"ЗАЧЕТ", IF(E85&gt;=1.52,"НЕЗАЧЕТ"))</f>
        <v>ЗАЧЕТ</v>
      </c>
      <c r="G85" s="24">
        <v>195</v>
      </c>
      <c r="H85" s="24" t="str">
        <f>IF(G85&gt;=185,"ЗАЧЕТ", IF(G85&lt;=184,"НЕЗАЧЕТ"))</f>
        <v>ЗАЧЕТ</v>
      </c>
      <c r="I85" s="24">
        <v>36</v>
      </c>
      <c r="J85" s="24" t="str">
        <f>IF(I85&gt;=16,"ЗАЧЕТ", IF(I85&lt;=15,"НЕЗАЧЕТ"))</f>
        <v>ЗАЧЕТ</v>
      </c>
      <c r="K85" s="24">
        <v>15</v>
      </c>
      <c r="L85" s="24" t="str">
        <f>IF(K85&gt;=16,"ЗАЧЕТ", IF(K85&lt;=15,"НЕЗАЧЕТ"))</f>
        <v>НЕЗАЧЕТ</v>
      </c>
      <c r="M85" s="29"/>
      <c r="N85" s="29"/>
    </row>
    <row r="86" spans="1:14" x14ac:dyDescent="0.25">
      <c r="A86" s="23" t="s">
        <v>55</v>
      </c>
      <c r="B86" s="24" t="s">
        <v>13</v>
      </c>
      <c r="C86" s="25">
        <v>8.6999999999999993</v>
      </c>
      <c r="D86" s="24" t="str">
        <f>IF(C86&lt;=8,"ЗАЧЕТ", IF(C86&gt;=8.1,"НЕЗАЧЕТ"))</f>
        <v>НЕЗАЧЕТ</v>
      </c>
      <c r="E86" s="24">
        <v>3.08</v>
      </c>
      <c r="F86" s="24" t="str">
        <f>IF(E86&lt;=3.26,"ЗАЧЕТ", IF(E86&gt;=3.27,"НЕЗАЧЕТ"))</f>
        <v>ЗАЧЕТ</v>
      </c>
      <c r="G86" s="24">
        <v>230</v>
      </c>
      <c r="H86" s="24" t="str">
        <f>IF(G86&gt;=230,"ЗАЧЕТ", IF(G86&lt;=229,"НЕЗАЧЕТ"))</f>
        <v>ЗАЧЕТ</v>
      </c>
      <c r="I86" s="24">
        <v>42</v>
      </c>
      <c r="J86" s="24" t="str">
        <f>IF(I86&gt;=42,"ЗАЧЕТ", IF(I86&lt;=41,"НЕЗАЧЕТ"))</f>
        <v>ЗАЧЕТ</v>
      </c>
      <c r="K86" s="24">
        <v>14</v>
      </c>
      <c r="L86" s="24" t="str">
        <f>IF(K86&gt;=13,"ЗАЧЕТ", IF(K86&lt;=12,"НЕЗАЧЕТ"))</f>
        <v>ЗАЧЕТ</v>
      </c>
      <c r="M86" s="29">
        <v>4</v>
      </c>
      <c r="N86" s="29" t="str">
        <f>IF(M86&gt;=3,"ЗАЧЕТ", IF(M86&lt;=2,"НЕЗАЧЕТ"))</f>
        <v>ЗАЧЕТ</v>
      </c>
    </row>
    <row r="87" spans="1:14" x14ac:dyDescent="0.25">
      <c r="A87" s="27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9"/>
      <c r="N87" s="29"/>
    </row>
    <row r="88" spans="1:14" x14ac:dyDescent="0.25">
      <c r="A88" s="23" t="s">
        <v>69</v>
      </c>
      <c r="B88" s="24"/>
      <c r="C88" s="25"/>
      <c r="D88" s="24"/>
      <c r="E88" s="24"/>
      <c r="F88" s="24"/>
      <c r="G88" s="24"/>
      <c r="H88" s="24"/>
      <c r="I88" s="24"/>
      <c r="J88" s="24"/>
      <c r="K88" s="24"/>
      <c r="L88" s="24"/>
      <c r="M88" s="29">
        <v>3</v>
      </c>
      <c r="N88" s="29" t="str">
        <f>IF(M88&gt;=3,"ЗАЧЕТ", IF(M88&lt;=2,"НЕЗАЧЕТ"))</f>
        <v>ЗАЧЕТ</v>
      </c>
    </row>
    <row r="89" spans="1:14" x14ac:dyDescent="0.25">
      <c r="A89" s="27"/>
      <c r="B89" s="24" t="s">
        <v>14</v>
      </c>
      <c r="C89" s="24">
        <v>9.9</v>
      </c>
      <c r="D89" s="24" t="str">
        <f>IF(C89&lt;=9.3,"ЗАЧЕТ", IF(C89&gt;=9.4,"НЕЗАЧЕТ"))</f>
        <v>НЕЗАЧЕТ</v>
      </c>
      <c r="E89" s="24">
        <v>1.48</v>
      </c>
      <c r="F89" s="24" t="str">
        <f>IF(E89&lt;=1.52,"ЗАЧЕТ", IF(E89&gt;=1.52,"НЕЗАЧЕТ"))</f>
        <v>ЗАЧЕТ</v>
      </c>
      <c r="G89" s="24">
        <v>190</v>
      </c>
      <c r="H89" s="24" t="str">
        <f>IF(G89&gt;=185,"ЗАЧЕТ", IF(G89&lt;=184,"НЕЗАЧЕТ"))</f>
        <v>ЗАЧЕТ</v>
      </c>
      <c r="I89" s="24">
        <v>16</v>
      </c>
      <c r="J89" s="24" t="str">
        <f>IF(I89&gt;=16,"ЗАЧЕТ", IF(I89&lt;=15,"НЕЗАЧЕТ"))</f>
        <v>ЗАЧЕТ</v>
      </c>
      <c r="K89" s="24">
        <v>14</v>
      </c>
      <c r="L89" s="24" t="str">
        <f>IF(K89&gt;=16,"ЗАЧЕТ", IF(K89&lt;=15,"НЕЗАЧЕТ"))</f>
        <v>НЕЗАЧЕТ</v>
      </c>
      <c r="M89" s="29"/>
      <c r="N89" s="29"/>
    </row>
    <row r="90" spans="1:14" x14ac:dyDescent="0.25">
      <c r="A90" s="23" t="s">
        <v>75</v>
      </c>
      <c r="B90" s="24" t="s">
        <v>13</v>
      </c>
      <c r="C90" s="25">
        <v>8.1999999999999993</v>
      </c>
      <c r="D90" s="24" t="str">
        <f>IF(C90&lt;=8,"ЗАЧЕТ", IF(C90&gt;=8.1,"НЕЗАЧЕТ"))</f>
        <v>НЕЗАЧЕТ</v>
      </c>
      <c r="E90" s="24">
        <v>3.34</v>
      </c>
      <c r="F90" s="24" t="str">
        <f>IF(E90&lt;=3.26,"ЗАЧЕТ", IF(E90&gt;=3.27,"НЕЗАЧЕТ"))</f>
        <v>НЕЗАЧЕТ</v>
      </c>
      <c r="G90" s="24">
        <v>230</v>
      </c>
      <c r="H90" s="24" t="str">
        <f>IF(G90&gt;=230,"ЗАЧЕТ", IF(G90&lt;=229,"НЕЗАЧЕТ"))</f>
        <v>ЗАЧЕТ</v>
      </c>
      <c r="I90" s="24">
        <v>42</v>
      </c>
      <c r="J90" s="24" t="str">
        <f>IF(I90&gt;=42,"ЗАЧЕТ", IF(I90&lt;=41,"НЕЗАЧЕТ"))</f>
        <v>ЗАЧЕТ</v>
      </c>
      <c r="K90" s="24">
        <v>15</v>
      </c>
      <c r="L90" s="24" t="str">
        <f>IF(K90&gt;=13,"ЗАЧЕТ", IF(K90&lt;=12,"НЕЗАЧЕТ"))</f>
        <v>ЗАЧЕТ</v>
      </c>
      <c r="M90" s="29">
        <v>3</v>
      </c>
      <c r="N90" s="29" t="str">
        <f>IF(M90&gt;=3,"ЗАЧЕТ", IF(M90&lt;=2,"НЕЗАЧЕТ"))</f>
        <v>ЗАЧЕТ</v>
      </c>
    </row>
    <row r="91" spans="1:14" x14ac:dyDescent="0.25">
      <c r="A91" s="27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9"/>
      <c r="N91" s="29"/>
    </row>
    <row r="92" spans="1:14" x14ac:dyDescent="0.25">
      <c r="A92" s="23" t="s">
        <v>61</v>
      </c>
      <c r="B92" s="24"/>
      <c r="C92" s="25"/>
      <c r="D92" s="24"/>
      <c r="E92" s="24"/>
      <c r="F92" s="24"/>
      <c r="G92" s="24"/>
      <c r="H92" s="24"/>
      <c r="I92" s="24"/>
      <c r="J92" s="24"/>
      <c r="K92" s="24"/>
      <c r="L92" s="24"/>
      <c r="M92" s="29">
        <v>3</v>
      </c>
      <c r="N92" s="29" t="str">
        <f>IF(M92&gt;=3,"ЗАЧЕТ", IF(M92&lt;=2,"НЕЗАЧЕТ"))</f>
        <v>ЗАЧЕТ</v>
      </c>
    </row>
    <row r="93" spans="1:14" x14ac:dyDescent="0.25">
      <c r="A93" s="27"/>
      <c r="B93" s="24" t="s">
        <v>14</v>
      </c>
      <c r="C93" s="24">
        <v>10</v>
      </c>
      <c r="D93" s="24" t="str">
        <f>IF(C93&lt;=9.3,"ЗАЧЕТ", IF(C93&gt;=9.4,"НЕЗАЧЕТ"))</f>
        <v>НЕЗАЧЕТ</v>
      </c>
      <c r="E93" s="24">
        <v>1.46</v>
      </c>
      <c r="F93" s="24" t="str">
        <f>IF(E93&lt;=1.52,"ЗАЧЕТ", IF(E93&gt;=1.52,"НЕЗАЧЕТ"))</f>
        <v>ЗАЧЕТ</v>
      </c>
      <c r="G93" s="24">
        <v>188</v>
      </c>
      <c r="H93" s="24" t="str">
        <f>IF(G93&gt;=185,"ЗАЧЕТ", IF(G93&lt;=184,"НЕЗАЧЕТ"))</f>
        <v>ЗАЧЕТ</v>
      </c>
      <c r="I93" s="24">
        <v>16</v>
      </c>
      <c r="J93" s="24" t="str">
        <f>IF(I93&gt;=16,"ЗАЧЕТ", IF(I93&lt;=15,"НЕЗАЧЕТ"))</f>
        <v>ЗАЧЕТ</v>
      </c>
      <c r="K93" s="24">
        <v>12</v>
      </c>
      <c r="L93" s="24" t="str">
        <f>IF(K93&gt;=16,"ЗАЧЕТ", IF(K93&lt;=15,"НЕЗАЧЕТ"))</f>
        <v>НЕЗАЧЕТ</v>
      </c>
      <c r="M93" s="29"/>
      <c r="N93" s="29"/>
    </row>
    <row r="94" spans="1:14" x14ac:dyDescent="0.25">
      <c r="A94" s="23" t="s">
        <v>77</v>
      </c>
      <c r="B94" s="24" t="s">
        <v>13</v>
      </c>
      <c r="C94" s="25">
        <v>8.1999999999999993</v>
      </c>
      <c r="D94" s="24" t="str">
        <f>IF(C94&lt;=8,"ЗАЧЕТ", IF(C94&gt;=8.1,"НЕЗАЧЕТ"))</f>
        <v>НЕЗАЧЕТ</v>
      </c>
      <c r="E94" s="24">
        <v>3.26</v>
      </c>
      <c r="F94" s="24" t="str">
        <f>IF(E94&lt;=3.26,"ЗАЧЕТ", IF(E94&gt;=3.27,"НЕЗАЧЕТ"))</f>
        <v>ЗАЧЕТ</v>
      </c>
      <c r="G94" s="24">
        <v>230</v>
      </c>
      <c r="H94" s="24" t="str">
        <f>IF(G94&gt;=230,"ЗАЧЕТ", IF(G94&lt;=229,"НЕЗАЧЕТ"))</f>
        <v>ЗАЧЕТ</v>
      </c>
      <c r="I94" s="24"/>
      <c r="J94" s="24"/>
      <c r="K94" s="24">
        <v>14</v>
      </c>
      <c r="L94" s="24" t="str">
        <f>IF(K94&gt;=13,"ЗАЧЕТ", IF(K94&lt;=12,"НЕЗАЧЕТ"))</f>
        <v>ЗАЧЕТ</v>
      </c>
      <c r="M94" s="29">
        <v>3</v>
      </c>
      <c r="N94" s="29" t="str">
        <f>IF(M94&gt;=3,"ЗАЧЕТ", IF(M94&lt;=2,"НЕЗАЧЕТ"))</f>
        <v>ЗАЧЕТ</v>
      </c>
    </row>
    <row r="95" spans="1:14" x14ac:dyDescent="0.25">
      <c r="A95" s="27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9"/>
      <c r="N95" s="29"/>
    </row>
    <row r="96" spans="1:14" x14ac:dyDescent="0.25">
      <c r="A96" s="23" t="s">
        <v>105</v>
      </c>
      <c r="B96" s="24"/>
      <c r="C96" s="25"/>
      <c r="D96" s="24"/>
      <c r="E96" s="24"/>
      <c r="F96" s="24"/>
      <c r="G96" s="24"/>
      <c r="H96" s="24"/>
      <c r="I96" s="24"/>
      <c r="J96" s="24"/>
      <c r="K96" s="24"/>
      <c r="L96" s="24"/>
      <c r="M96" s="29">
        <v>3</v>
      </c>
      <c r="N96" s="29" t="str">
        <f>IF(M96&gt;=3,"ЗАЧЕТ", IF(M96&lt;=2,"НЕЗАЧЕТ"))</f>
        <v>ЗАЧЕТ</v>
      </c>
    </row>
    <row r="97" spans="1:14" x14ac:dyDescent="0.25">
      <c r="A97" s="27"/>
      <c r="B97" s="24" t="s">
        <v>14</v>
      </c>
      <c r="C97" s="24">
        <v>10.1</v>
      </c>
      <c r="D97" s="24" t="str">
        <f>IF(C97&lt;=9.3,"ЗАЧЕТ", IF(C97&gt;=9.4,"НЕЗАЧЕТ"))</f>
        <v>НЕЗАЧЕТ</v>
      </c>
      <c r="E97" s="24">
        <v>1.43</v>
      </c>
      <c r="F97" s="24" t="str">
        <f>IF(E97&lt;=1.52,"ЗАЧЕТ", IF(E97&gt;=1.52,"НЕЗАЧЕТ"))</f>
        <v>ЗАЧЕТ</v>
      </c>
      <c r="G97" s="24">
        <v>205</v>
      </c>
      <c r="H97" s="24" t="str">
        <f>IF(G97&gt;=185,"ЗАЧЕТ", IF(G97&lt;=184,"НЕЗАЧЕТ"))</f>
        <v>ЗАЧЕТ</v>
      </c>
      <c r="I97" s="24">
        <v>3</v>
      </c>
      <c r="J97" s="24" t="str">
        <f>IF(I97&gt;=16,"ЗАЧЕТ", IF(I97&lt;=15,"НЕЗАЧЕТ"))</f>
        <v>НЕЗАЧЕТ</v>
      </c>
      <c r="K97" s="24">
        <v>24</v>
      </c>
      <c r="L97" s="24" t="str">
        <f>IF(K97&gt;=16,"ЗАЧЕТ", IF(K97&lt;=15,"НЕЗАЧЕТ"))</f>
        <v>ЗАЧЕТ</v>
      </c>
      <c r="M97" s="29"/>
      <c r="N97" s="29"/>
    </row>
    <row r="98" spans="1:14" x14ac:dyDescent="0.25">
      <c r="A98" s="23" t="s">
        <v>134</v>
      </c>
      <c r="B98" s="24" t="s">
        <v>13</v>
      </c>
      <c r="C98" s="25"/>
      <c r="D98" s="24"/>
      <c r="E98" s="24"/>
      <c r="F98" s="24"/>
      <c r="G98" s="24">
        <v>219</v>
      </c>
      <c r="H98" s="24" t="str">
        <f>IF(G98&gt;=230,"ЗАЧЕТ", IF(G98&lt;=229,"НЕЗАЧЕТ"))</f>
        <v>НЕЗАЧЕТ</v>
      </c>
      <c r="I98" s="24">
        <v>42</v>
      </c>
      <c r="J98" s="24" t="str">
        <f>IF(I98&gt;=42,"ЗАЧЕТ", IF(I98&lt;=41,"НЕЗАЧЕТ"))</f>
        <v>ЗАЧЕТ</v>
      </c>
      <c r="K98" s="24">
        <v>13</v>
      </c>
      <c r="L98" s="24" t="str">
        <f>IF(K98&gt;=13,"ЗАЧЕТ", IF(K98&lt;=12,"НЕЗАЧЕТ"))</f>
        <v>ЗАЧЕТ</v>
      </c>
      <c r="M98" s="29">
        <v>2</v>
      </c>
      <c r="N98" s="29" t="str">
        <f>IF(M98&gt;=3,"ЗАЧЕТ", IF(M98&lt;=2,"НЕЗАЧЕТ"))</f>
        <v>НЕЗАЧЕТ</v>
      </c>
    </row>
    <row r="99" spans="1:14" x14ac:dyDescent="0.25">
      <c r="A99" s="27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9"/>
      <c r="N99" s="29"/>
    </row>
    <row r="100" spans="1:14" x14ac:dyDescent="0.25">
      <c r="A100" s="23" t="s">
        <v>64</v>
      </c>
      <c r="B100" s="24"/>
      <c r="C100" s="25"/>
      <c r="D100" s="24"/>
      <c r="E100" s="24"/>
      <c r="F100" s="24"/>
      <c r="G100" s="24"/>
      <c r="H100" s="24"/>
      <c r="I100" s="24"/>
      <c r="J100" s="24"/>
      <c r="K100" s="24"/>
      <c r="L100" s="24"/>
      <c r="M100" s="29">
        <v>3</v>
      </c>
      <c r="N100" s="29" t="str">
        <f>IF(M100&gt;=3,"ЗАЧЕТ", IF(M100&lt;=2,"НЕЗАЧЕТ"))</f>
        <v>ЗАЧЕТ</v>
      </c>
    </row>
    <row r="101" spans="1:14" x14ac:dyDescent="0.25">
      <c r="A101" s="27"/>
      <c r="B101" s="24" t="s">
        <v>14</v>
      </c>
      <c r="C101" s="24">
        <v>8.5</v>
      </c>
      <c r="D101" s="24" t="str">
        <f>IF(C101&lt;=9.3,"ЗАЧЕТ", IF(C101&gt;=9.4,"НЕЗАЧЕТ"))</f>
        <v>ЗАЧЕТ</v>
      </c>
      <c r="E101" s="24">
        <v>1.27</v>
      </c>
      <c r="F101" s="24" t="str">
        <f>IF(E101&lt;=1.52,"ЗАЧЕТ", IF(E101&gt;=1.52,"НЕЗАЧЕТ"))</f>
        <v>ЗАЧЕТ</v>
      </c>
      <c r="G101" s="24">
        <v>190</v>
      </c>
      <c r="H101" s="24" t="str">
        <f>IF(G101&gt;=185,"ЗАЧЕТ", IF(G101&lt;=184,"НЕЗАЧЕТ"))</f>
        <v>ЗАЧЕТ</v>
      </c>
      <c r="I101" s="24">
        <v>5</v>
      </c>
      <c r="J101" s="24" t="str">
        <f>IF(I101&gt;=16,"ЗАЧЕТ", IF(I101&lt;=15,"НЕЗАЧЕТ"))</f>
        <v>НЕЗАЧЕТ</v>
      </c>
      <c r="K101" s="24">
        <v>10</v>
      </c>
      <c r="L101" s="24" t="str">
        <f>IF(K101&gt;=16,"ЗАЧЕТ", IF(K101&lt;=15,"НЕЗАЧЕТ"))</f>
        <v>НЕЗАЧЕТ</v>
      </c>
      <c r="M101" s="29"/>
      <c r="N101" s="29"/>
    </row>
    <row r="102" spans="1:14" x14ac:dyDescent="0.25">
      <c r="A102" s="23" t="s">
        <v>49</v>
      </c>
      <c r="B102" s="24" t="s">
        <v>13</v>
      </c>
      <c r="C102" s="25"/>
      <c r="D102" s="24"/>
      <c r="E102" s="24"/>
      <c r="F102" s="24"/>
      <c r="G102" s="24">
        <v>240</v>
      </c>
      <c r="H102" s="24" t="str">
        <f>IF(G102&gt;=230,"ЗАЧЕТ", IF(G102&lt;=229,"НЕЗАЧЕТ"))</f>
        <v>ЗАЧЕТ</v>
      </c>
      <c r="I102" s="24">
        <v>13</v>
      </c>
      <c r="J102" s="24" t="str">
        <f>IF(I102&gt;=42,"ЗАЧЕТ", IF(I102&lt;=41,"НЕЗАЧЕТ"))</f>
        <v>НЕЗАЧЕТ</v>
      </c>
      <c r="K102" s="24">
        <v>13</v>
      </c>
      <c r="L102" s="24" t="str">
        <f>IF(K102&gt;=13,"ЗАЧЕТ", IF(K102&lt;=12,"НЕЗАЧЕТ"))</f>
        <v>ЗАЧЕТ</v>
      </c>
      <c r="M102" s="29">
        <v>2</v>
      </c>
      <c r="N102" s="29" t="str">
        <f>IF(M102&gt;=3,"ЗАЧЕТ", IF(M102&lt;=2,"НЕЗАЧЕТ"))</f>
        <v>НЕЗАЧЕТ</v>
      </c>
    </row>
    <row r="103" spans="1:14" x14ac:dyDescent="0.25">
      <c r="A103" s="27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9"/>
      <c r="N103" s="29"/>
    </row>
    <row r="104" spans="1:14" x14ac:dyDescent="0.25">
      <c r="A104" s="23" t="s">
        <v>81</v>
      </c>
      <c r="B104" s="24"/>
      <c r="C104" s="25"/>
      <c r="D104" s="24"/>
      <c r="E104" s="24"/>
      <c r="F104" s="24"/>
      <c r="G104" s="24"/>
      <c r="H104" s="24"/>
      <c r="I104" s="24"/>
      <c r="J104" s="24"/>
      <c r="K104" s="24"/>
      <c r="L104" s="24"/>
      <c r="M104" s="29">
        <v>0</v>
      </c>
      <c r="N104" s="29" t="str">
        <f>IF(M104&gt;=3,"ЗАЧЕТ", IF(M104&lt;=2,"НЕЗАЧЕТ"))</f>
        <v>НЕЗАЧЕТ</v>
      </c>
    </row>
    <row r="105" spans="1:14" x14ac:dyDescent="0.25">
      <c r="A105" s="27"/>
      <c r="B105" s="24" t="s">
        <v>14</v>
      </c>
      <c r="C105" s="24">
        <v>11</v>
      </c>
      <c r="D105" s="24" t="str">
        <f>IF(C105&lt;=9.3,"ЗАЧЕТ", IF(C105&gt;=9.4,"НЕЗАЧЕТ"))</f>
        <v>НЕЗАЧЕТ</v>
      </c>
      <c r="E105" s="24"/>
      <c r="F105" s="24"/>
      <c r="G105" s="24">
        <v>165</v>
      </c>
      <c r="H105" s="24" t="str">
        <f>IF(G105&gt;=185,"ЗАЧЕТ", IF(G105&lt;=184,"НЕЗАЧЕТ"))</f>
        <v>НЕЗАЧЕТ</v>
      </c>
      <c r="I105" s="24">
        <v>2</v>
      </c>
      <c r="J105" s="24" t="str">
        <f>IF(I105&gt;=16,"ЗАЧЕТ", IF(I105&lt;=15,"НЕЗАЧЕТ"))</f>
        <v>НЕЗАЧЕТ</v>
      </c>
      <c r="K105" s="24">
        <v>9</v>
      </c>
      <c r="L105" s="24" t="str">
        <f>IF(K105&gt;=16,"ЗАЧЕТ", IF(K105&lt;=15,"НЕЗАЧЕТ"))</f>
        <v>НЕЗАЧЕТ</v>
      </c>
      <c r="M105" s="29"/>
      <c r="N105" s="29"/>
    </row>
    <row r="106" spans="1:14" x14ac:dyDescent="0.25">
      <c r="A106" s="23" t="s">
        <v>115</v>
      </c>
      <c r="B106" s="24" t="s">
        <v>13</v>
      </c>
      <c r="C106" s="25">
        <v>8.8000000000000007</v>
      </c>
      <c r="D106" s="24" t="str">
        <f>IF(C106&lt;=8,"ЗАЧЕТ", IF(C106&gt;=8.1,"НЕЗАЧЕТ"))</f>
        <v>НЕЗАЧЕТ</v>
      </c>
      <c r="E106" s="24">
        <v>4.1500000000000004</v>
      </c>
      <c r="F106" s="24" t="str">
        <f>IF(E106&lt;=3.26,"ЗАЧЕТ", IF(E106&gt;=3.27,"НЕЗАЧЕТ"))</f>
        <v>НЕЗАЧЕТ</v>
      </c>
      <c r="G106" s="24">
        <v>235</v>
      </c>
      <c r="H106" s="24" t="str">
        <f>IF(G106&gt;=230,"ЗАЧЕТ", IF(G106&lt;=229,"НЕЗАЧЕТ"))</f>
        <v>ЗАЧЕТ</v>
      </c>
      <c r="I106" s="24">
        <v>42</v>
      </c>
      <c r="J106" s="24" t="str">
        <f>IF(I106&gt;=42,"ЗАЧЕТ", IF(I106&lt;=41,"НЕЗАЧЕТ"))</f>
        <v>ЗАЧЕТ</v>
      </c>
      <c r="K106" s="24">
        <v>15</v>
      </c>
      <c r="L106" s="24" t="str">
        <f>IF(K106&gt;=13,"ЗАЧЕТ", IF(K106&lt;=12,"НЕЗАЧЕТ"))</f>
        <v>ЗАЧЕТ</v>
      </c>
      <c r="M106" s="29">
        <v>3</v>
      </c>
      <c r="N106" s="29" t="str">
        <f>IF(M106&gt;=3,"ЗАЧЕТ", IF(M106&lt;=2,"НЕЗАЧЕТ"))</f>
        <v>ЗАЧЕТ</v>
      </c>
    </row>
    <row r="107" spans="1:14" x14ac:dyDescent="0.25">
      <c r="A107" s="27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9"/>
      <c r="N107" s="29"/>
    </row>
    <row r="108" spans="1:14" x14ac:dyDescent="0.25">
      <c r="A108" s="23" t="s">
        <v>57</v>
      </c>
      <c r="B108" s="24" t="s">
        <v>13</v>
      </c>
      <c r="C108" s="25">
        <v>8.1</v>
      </c>
      <c r="D108" s="24" t="str">
        <f>IF(C108&lt;=8,"ЗАЧЕТ", IF(C108&gt;=8.1,"НЕЗАЧЕТ"))</f>
        <v>НЕЗАЧЕТ</v>
      </c>
      <c r="E108" s="24"/>
      <c r="F108" s="24"/>
      <c r="G108" s="24">
        <v>232</v>
      </c>
      <c r="H108" s="24" t="str">
        <f>IF(G108&gt;=230,"ЗАЧЕТ", IF(G108&lt;=229,"НЕЗАЧЕТ"))</f>
        <v>ЗАЧЕТ</v>
      </c>
      <c r="I108" s="24">
        <v>36</v>
      </c>
      <c r="J108" s="24" t="str">
        <f>IF(I108&gt;=42,"ЗАЧЕТ", IF(I108&lt;=41,"НЕЗАЧЕТ"))</f>
        <v>НЕЗАЧЕТ</v>
      </c>
      <c r="K108" s="24">
        <v>10</v>
      </c>
      <c r="L108" s="24" t="str">
        <f>IF(K108&gt;=13,"ЗАЧЕТ", IF(K108&lt;=12,"НЕЗАЧЕТ"))</f>
        <v>НЕЗАЧЕТ</v>
      </c>
      <c r="M108" s="29">
        <v>1</v>
      </c>
      <c r="N108" s="29" t="str">
        <f>IF(M108&gt;=3,"ЗАЧЕТ", IF(M108&lt;=2,"НЕЗАЧЕТ"))</f>
        <v>НЕЗАЧЕТ</v>
      </c>
    </row>
    <row r="109" spans="1:14" x14ac:dyDescent="0.25">
      <c r="A109" s="27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9"/>
      <c r="N109" s="29"/>
    </row>
    <row r="110" spans="1:14" x14ac:dyDescent="0.25">
      <c r="A110" s="23" t="s">
        <v>44</v>
      </c>
      <c r="B110" s="24" t="s">
        <v>13</v>
      </c>
      <c r="C110" s="25">
        <v>8</v>
      </c>
      <c r="D110" s="24" t="str">
        <f>IF(C110&lt;=8,"ЗАЧЕТ", IF(C110&gt;=8.1,"НЕЗАЧЕТ"))</f>
        <v>ЗАЧЕТ</v>
      </c>
      <c r="E110" s="24">
        <v>3.21</v>
      </c>
      <c r="F110" s="24" t="str">
        <f>IF(E110&lt;=3.26,"ЗАЧЕТ", IF(E110&gt;=3.27,"НЕЗАЧЕТ"))</f>
        <v>ЗАЧЕТ</v>
      </c>
      <c r="G110" s="24">
        <v>235</v>
      </c>
      <c r="H110" s="24" t="str">
        <f>IF(G110&gt;=230,"ЗАЧЕТ", IF(G110&lt;=229,"НЕЗАЧЕТ"))</f>
        <v>ЗАЧЕТ</v>
      </c>
      <c r="I110" s="24"/>
      <c r="J110" s="24"/>
      <c r="K110" s="24">
        <v>10</v>
      </c>
      <c r="L110" s="24" t="str">
        <f>IF(K110&gt;=13,"ЗАЧЕТ", IF(K110&lt;=12,"НЕЗАЧЕТ"))</f>
        <v>НЕЗАЧЕТ</v>
      </c>
      <c r="M110" s="29">
        <v>3</v>
      </c>
      <c r="N110" s="29" t="str">
        <f>IF(M110&gt;=3,"ЗАЧЕТ", IF(M110&lt;=2,"НЕЗАЧЕТ"))</f>
        <v>ЗАЧЕТ</v>
      </c>
    </row>
    <row r="111" spans="1:14" x14ac:dyDescent="0.25">
      <c r="A111" s="27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9"/>
      <c r="N111" s="29"/>
    </row>
    <row r="112" spans="1:14" x14ac:dyDescent="0.25">
      <c r="A112" s="23" t="s">
        <v>40</v>
      </c>
      <c r="B112" s="24" t="s">
        <v>13</v>
      </c>
      <c r="C112" s="25">
        <v>8.3000000000000007</v>
      </c>
      <c r="D112" s="24" t="str">
        <f>IF(C112&lt;=8,"ЗАЧЕТ", IF(C112&gt;=8.1,"НЕЗАЧЕТ"))</f>
        <v>НЕЗАЧЕТ</v>
      </c>
      <c r="E112" s="24"/>
      <c r="F112" s="24"/>
      <c r="G112" s="24">
        <v>235</v>
      </c>
      <c r="H112" s="24" t="str">
        <f>IF(G112&gt;=230,"ЗАЧЕТ", IF(G112&lt;=229,"НЕЗАЧЕТ"))</f>
        <v>ЗАЧЕТ</v>
      </c>
      <c r="I112" s="24"/>
      <c r="J112" s="24"/>
      <c r="K112" s="24">
        <v>10</v>
      </c>
      <c r="L112" s="24" t="str">
        <f>IF(K112&gt;=13,"ЗАЧЕТ", IF(K112&lt;=12,"НЕЗАЧЕТ"))</f>
        <v>НЕЗАЧЕТ</v>
      </c>
      <c r="M112" s="29">
        <v>1</v>
      </c>
      <c r="N112" s="29" t="str">
        <f>IF(M112&gt;=3,"ЗАЧЕТ", IF(M112&lt;=2,"НЕЗАЧЕТ"))</f>
        <v>НЕЗАЧЕТ</v>
      </c>
    </row>
    <row r="113" spans="1:14" x14ac:dyDescent="0.25">
      <c r="A113" s="27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9"/>
      <c r="N113" s="29"/>
    </row>
    <row r="114" spans="1:14" x14ac:dyDescent="0.25">
      <c r="A114" s="23" t="s">
        <v>112</v>
      </c>
      <c r="B114" s="24" t="s">
        <v>13</v>
      </c>
      <c r="C114" s="25">
        <v>8.1</v>
      </c>
      <c r="D114" s="24" t="str">
        <f>IF(C114&lt;=8,"ЗАЧЕТ", IF(C114&gt;=8.1,"НЕЗАЧЕТ"))</f>
        <v>НЕЗАЧЕТ</v>
      </c>
      <c r="E114" s="24"/>
      <c r="F114" s="24"/>
      <c r="G114" s="24">
        <v>230</v>
      </c>
      <c r="H114" s="24" t="str">
        <f>IF(G114&gt;=230,"ЗАЧЕТ", IF(G114&lt;=229,"НЕЗАЧЕТ"))</f>
        <v>ЗАЧЕТ</v>
      </c>
      <c r="I114" s="24">
        <v>42</v>
      </c>
      <c r="J114" s="24" t="str">
        <f>IF(I114&gt;=42,"ЗАЧЕТ", IF(I114&lt;=41,"НЕЗАЧЕТ"))</f>
        <v>ЗАЧЕТ</v>
      </c>
      <c r="K114" s="24">
        <v>8</v>
      </c>
      <c r="L114" s="24" t="str">
        <f>IF(K114&gt;=13,"ЗАЧЕТ", IF(K114&lt;=12,"НЕЗАЧЕТ"))</f>
        <v>НЕЗАЧЕТ</v>
      </c>
      <c r="M114" s="29">
        <v>2</v>
      </c>
      <c r="N114" s="29" t="str">
        <f>IF(M114&gt;=3,"ЗАЧЕТ", IF(M114&lt;=2,"НЕЗАЧЕТ"))</f>
        <v>НЕЗАЧЕТ</v>
      </c>
    </row>
    <row r="115" spans="1:14" x14ac:dyDescent="0.25">
      <c r="A115" s="27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9"/>
      <c r="N115" s="29"/>
    </row>
    <row r="116" spans="1:14" x14ac:dyDescent="0.25">
      <c r="A116" s="23" t="s">
        <v>125</v>
      </c>
      <c r="B116" s="24"/>
      <c r="C116" s="25"/>
      <c r="D116" s="24"/>
      <c r="E116" s="24"/>
      <c r="F116" s="24"/>
      <c r="G116" s="24"/>
      <c r="H116" s="24"/>
      <c r="I116" s="24"/>
      <c r="J116" s="24"/>
      <c r="K116" s="24"/>
      <c r="L116" s="24"/>
      <c r="M116" s="29">
        <v>2</v>
      </c>
      <c r="N116" s="29" t="str">
        <f>IF(M116&gt;=3,"ЗАЧЕТ", IF(M116&lt;=2,"НЕЗАЧЕТ"))</f>
        <v>НЕЗАЧЕТ</v>
      </c>
    </row>
    <row r="117" spans="1:14" x14ac:dyDescent="0.25">
      <c r="A117" s="27"/>
      <c r="B117" s="24" t="s">
        <v>14</v>
      </c>
      <c r="C117" s="24">
        <v>10.3</v>
      </c>
      <c r="D117" s="24" t="str">
        <f>IF(C117&lt;=9.3,"ЗАЧЕТ", IF(C117&gt;=9.4,"НЕЗАЧЕТ"))</f>
        <v>НЕЗАЧЕТ</v>
      </c>
      <c r="E117" s="24">
        <v>2.0099999999999998</v>
      </c>
      <c r="F117" s="24" t="str">
        <f>IF(E117&lt;=1.52,"ЗАЧЕТ", IF(E117&gt;=1.52,"НЕЗАЧЕТ"))</f>
        <v>НЕЗАЧЕТ</v>
      </c>
      <c r="G117" s="24">
        <v>187</v>
      </c>
      <c r="H117" s="24" t="str">
        <f>IF(G117&gt;=185,"ЗАЧЕТ", IF(G117&lt;=184,"НЕЗАЧЕТ"))</f>
        <v>ЗАЧЕТ</v>
      </c>
      <c r="I117" s="24">
        <v>14</v>
      </c>
      <c r="J117" s="24" t="str">
        <f>IF(I117&gt;=16,"ЗАЧЕТ", IF(I117&lt;=15,"НЕЗАЧЕТ"))</f>
        <v>НЕЗАЧЕТ</v>
      </c>
      <c r="K117" s="24">
        <v>21</v>
      </c>
      <c r="L117" s="24" t="str">
        <f>IF(K117&gt;=16,"ЗАЧЕТ", IF(K117&lt;=15,"НЕЗАЧЕТ"))</f>
        <v>ЗАЧЕТ</v>
      </c>
      <c r="M117" s="29"/>
      <c r="N117" s="29"/>
    </row>
    <row r="118" spans="1:14" x14ac:dyDescent="0.25">
      <c r="A118" s="23" t="s">
        <v>80</v>
      </c>
      <c r="B118" s="24" t="s">
        <v>13</v>
      </c>
      <c r="C118" s="25">
        <v>7.9</v>
      </c>
      <c r="D118" s="24" t="str">
        <f>IF(C118&lt;=8,"ЗАЧЕТ", IF(C118&gt;=8.1,"НЕЗАЧЕТ"))</f>
        <v>ЗАЧЕТ</v>
      </c>
      <c r="E118" s="24">
        <v>3.1</v>
      </c>
      <c r="F118" s="24" t="str">
        <f>IF(E118&lt;=3.26,"ЗАЧЕТ", IF(E118&gt;=3.27,"НЕЗАЧЕТ"))</f>
        <v>ЗАЧЕТ</v>
      </c>
      <c r="G118" s="24">
        <v>240</v>
      </c>
      <c r="H118" s="24" t="str">
        <f>IF(G118&gt;=230,"ЗАЧЕТ", IF(G118&lt;=229,"НЕЗАЧЕТ"))</f>
        <v>ЗАЧЕТ</v>
      </c>
      <c r="I118" s="24"/>
      <c r="J118" s="24"/>
      <c r="K118" s="24"/>
      <c r="L118" s="24"/>
      <c r="M118" s="29">
        <v>3</v>
      </c>
      <c r="N118" s="29" t="str">
        <f>IF(M118&gt;=3,"ЗАЧЕТ", IF(M118&lt;=2,"НЕЗАЧЕТ"))</f>
        <v>ЗАЧЕТ</v>
      </c>
    </row>
    <row r="119" spans="1:14" x14ac:dyDescent="0.25">
      <c r="A119" s="27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9"/>
      <c r="N119" s="29"/>
    </row>
    <row r="120" spans="1:14" x14ac:dyDescent="0.25">
      <c r="A120" s="23" t="s">
        <v>94</v>
      </c>
      <c r="B120" s="24"/>
      <c r="C120" s="25"/>
      <c r="D120" s="24"/>
      <c r="E120" s="24"/>
      <c r="F120" s="24"/>
      <c r="G120" s="24"/>
      <c r="H120" s="24"/>
      <c r="I120" s="24"/>
      <c r="J120" s="24"/>
      <c r="K120" s="24"/>
      <c r="L120" s="24"/>
      <c r="M120" s="29">
        <v>1</v>
      </c>
      <c r="N120" s="29" t="str">
        <f>IF(M120&gt;=3,"ЗАЧЕТ", IF(M120&lt;=2,"НЕЗАЧЕТ"))</f>
        <v>НЕЗАЧЕТ</v>
      </c>
    </row>
    <row r="121" spans="1:14" x14ac:dyDescent="0.25">
      <c r="A121" s="27"/>
      <c r="B121" s="24" t="s">
        <v>14</v>
      </c>
      <c r="C121" s="24">
        <v>10.5</v>
      </c>
      <c r="D121" s="24" t="str">
        <f>IF(C121&lt;=9.3,"ЗАЧЕТ", IF(C121&gt;=9.4,"НЕЗАЧЕТ"))</f>
        <v>НЕЗАЧЕТ</v>
      </c>
      <c r="E121" s="24">
        <v>1.53</v>
      </c>
      <c r="F121" s="24" t="str">
        <f>IF(E121&lt;=1.52,"ЗАЧЕТ", IF(E121&gt;=1.52,"НЕЗАЧЕТ"))</f>
        <v>НЕЗАЧЕТ</v>
      </c>
      <c r="G121" s="24">
        <v>155</v>
      </c>
      <c r="H121" s="24" t="str">
        <f>IF(G121&gt;=185,"ЗАЧЕТ", IF(G121&lt;=184,"НЕЗАЧЕТ"))</f>
        <v>НЕЗАЧЕТ</v>
      </c>
      <c r="I121" s="24">
        <v>16</v>
      </c>
      <c r="J121" s="24" t="str">
        <f>IF(I121&gt;=16,"ЗАЧЕТ", IF(I121&lt;=15,"НЕЗАЧЕТ"))</f>
        <v>ЗАЧЕТ</v>
      </c>
      <c r="K121" s="24">
        <v>14</v>
      </c>
      <c r="L121" s="24" t="str">
        <f>IF(K121&gt;=16,"ЗАЧЕТ", IF(K121&lt;=15,"НЕЗАЧЕТ"))</f>
        <v>НЕЗАЧЕТ</v>
      </c>
      <c r="M121" s="29"/>
      <c r="N121" s="29"/>
    </row>
    <row r="122" spans="1:14" x14ac:dyDescent="0.25">
      <c r="A122" s="23" t="s">
        <v>129</v>
      </c>
      <c r="B122" s="24" t="s">
        <v>13</v>
      </c>
      <c r="C122" s="25">
        <v>8.1999999999999993</v>
      </c>
      <c r="D122" s="24" t="str">
        <f>IF(C122&lt;=8,"ЗАЧЕТ", IF(C122&gt;=8.1,"НЕЗАЧЕТ"))</f>
        <v>НЕЗАЧЕТ</v>
      </c>
      <c r="E122" s="24">
        <v>3.29</v>
      </c>
      <c r="F122" s="24" t="str">
        <f>IF(E122&lt;=3.26,"ЗАЧЕТ", IF(E122&gt;=3.27,"НЕЗАЧЕТ"))</f>
        <v>НЕЗАЧЕТ</v>
      </c>
      <c r="G122" s="24">
        <v>235</v>
      </c>
      <c r="H122" s="24" t="str">
        <f>IF(G122&gt;=230,"ЗАЧЕТ", IF(G122&lt;=229,"НЕЗАЧЕТ"))</f>
        <v>ЗАЧЕТ</v>
      </c>
      <c r="I122" s="24">
        <v>42</v>
      </c>
      <c r="J122" s="24" t="str">
        <f>IF(I122&gt;=42,"ЗАЧЕТ", IF(I122&lt;=41,"НЕЗАЧЕТ"))</f>
        <v>ЗАЧЕТ</v>
      </c>
      <c r="K122" s="24">
        <v>15</v>
      </c>
      <c r="L122" s="24" t="str">
        <f>IF(K122&gt;=13,"ЗАЧЕТ", IF(K122&lt;=12,"НЕЗАЧЕТ"))</f>
        <v>ЗАЧЕТ</v>
      </c>
      <c r="M122" s="29">
        <v>3</v>
      </c>
      <c r="N122" s="29" t="str">
        <f>IF(M122&gt;=3,"ЗАЧЕТ", IF(M122&lt;=2,"НЕЗАЧЕТ"))</f>
        <v>ЗАЧЕТ</v>
      </c>
    </row>
    <row r="123" spans="1:14" x14ac:dyDescent="0.25">
      <c r="A123" s="27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9"/>
      <c r="N123" s="29"/>
    </row>
    <row r="124" spans="1:14" x14ac:dyDescent="0.25">
      <c r="A124" s="23" t="s">
        <v>42</v>
      </c>
      <c r="B124" s="24"/>
      <c r="C124" s="25"/>
      <c r="D124" s="24"/>
      <c r="E124" s="24"/>
      <c r="F124" s="24"/>
      <c r="G124" s="24"/>
      <c r="H124" s="24"/>
      <c r="I124" s="24"/>
      <c r="J124" s="24"/>
      <c r="K124" s="24"/>
      <c r="L124" s="24"/>
      <c r="M124" s="29">
        <v>1</v>
      </c>
      <c r="N124" s="29" t="str">
        <f>IF(M124&gt;=3,"ЗАЧЕТ", IF(M124&lt;=2,"НЕЗАЧЕТ"))</f>
        <v>НЕЗАЧЕТ</v>
      </c>
    </row>
    <row r="125" spans="1:14" x14ac:dyDescent="0.25">
      <c r="A125" s="27"/>
      <c r="B125" s="24" t="s">
        <v>14</v>
      </c>
      <c r="C125" s="24">
        <v>11</v>
      </c>
      <c r="D125" s="24" t="str">
        <f>IF(C125&lt;=9.3,"ЗАЧЕТ", IF(C125&gt;=9.4,"НЕЗАЧЕТ"))</f>
        <v>НЕЗАЧЕТ</v>
      </c>
      <c r="E125" s="24">
        <v>2.1800000000000002</v>
      </c>
      <c r="F125" s="24" t="str">
        <f>IF(E125&lt;=1.52,"ЗАЧЕТ", IF(E125&gt;=1.52,"НЕЗАЧЕТ"))</f>
        <v>НЕЗАЧЕТ</v>
      </c>
      <c r="G125" s="24">
        <v>169</v>
      </c>
      <c r="H125" s="24" t="str">
        <f>IF(G125&gt;=185,"ЗАЧЕТ", IF(G125&lt;=184,"НЕЗАЧЕТ"))</f>
        <v>НЕЗАЧЕТ</v>
      </c>
      <c r="I125" s="24">
        <v>9</v>
      </c>
      <c r="J125" s="24" t="str">
        <f>IF(I125&gt;=16,"ЗАЧЕТ", IF(I125&lt;=15,"НЕЗАЧЕТ"))</f>
        <v>НЕЗАЧЕТ</v>
      </c>
      <c r="K125" s="24">
        <v>17</v>
      </c>
      <c r="L125" s="24" t="str">
        <f>IF(K125&gt;=16,"ЗАЧЕТ", IF(K125&lt;=15,"НЕЗАЧЕТ"))</f>
        <v>ЗАЧЕТ</v>
      </c>
      <c r="M125" s="29"/>
      <c r="N125" s="29"/>
    </row>
    <row r="126" spans="1:14" x14ac:dyDescent="0.25">
      <c r="A126" s="23" t="s">
        <v>68</v>
      </c>
      <c r="B126" s="24" t="s">
        <v>13</v>
      </c>
      <c r="C126" s="25">
        <v>8.6</v>
      </c>
      <c r="D126" s="24" t="str">
        <f>IF(C126&lt;=8,"ЗАЧЕТ", IF(C126&gt;=8.1,"НЕЗАЧЕТ"))</f>
        <v>НЕЗАЧЕТ</v>
      </c>
      <c r="E126" s="24"/>
      <c r="F126" s="24"/>
      <c r="G126" s="24">
        <v>225</v>
      </c>
      <c r="H126" s="24" t="s">
        <v>143</v>
      </c>
      <c r="I126" s="24"/>
      <c r="J126" s="24"/>
      <c r="K126" s="24">
        <v>12</v>
      </c>
      <c r="L126" s="24" t="str">
        <f>IF(K126&gt;=13,"ЗАЧЕТ", IF(K126&lt;=12,"НЕЗАЧЕТ"))</f>
        <v>НЕЗАЧЕТ</v>
      </c>
      <c r="M126" s="29">
        <v>0</v>
      </c>
      <c r="N126" s="29" t="str">
        <f>IF(M126&gt;=3,"ЗАЧЕТ", IF(M126&lt;=2,"НЕЗАЧЕТ"))</f>
        <v>НЕЗАЧЕТ</v>
      </c>
    </row>
    <row r="127" spans="1:14" x14ac:dyDescent="0.25">
      <c r="A127" s="27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9"/>
      <c r="N127" s="29"/>
    </row>
    <row r="128" spans="1:14" x14ac:dyDescent="0.25">
      <c r="A128" s="23" t="s">
        <v>103</v>
      </c>
      <c r="B128" s="24"/>
      <c r="C128" s="25"/>
      <c r="D128" s="24"/>
      <c r="E128" s="24"/>
      <c r="F128" s="24"/>
      <c r="G128" s="24"/>
      <c r="H128" s="24"/>
      <c r="I128" s="24"/>
      <c r="J128" s="24"/>
      <c r="K128" s="24"/>
      <c r="L128" s="24"/>
      <c r="M128" s="29">
        <v>1</v>
      </c>
      <c r="N128" s="29" t="str">
        <f>IF(M128&gt;=3,"ЗАЧЕТ", IF(M128&lt;=2,"НЕЗАЧЕТ"))</f>
        <v>НЕЗАЧЕТ</v>
      </c>
    </row>
    <row r="129" spans="1:14" x14ac:dyDescent="0.25">
      <c r="A129" s="27"/>
      <c r="B129" s="24" t="s">
        <v>14</v>
      </c>
      <c r="C129" s="24">
        <v>10.4</v>
      </c>
      <c r="D129" s="24" t="str">
        <f>IF(C129&lt;=9.3,"ЗАЧЕТ", IF(C129&gt;=9.4,"НЕЗАЧЕТ"))</f>
        <v>НЕЗАЧЕТ</v>
      </c>
      <c r="E129" s="24">
        <v>2.0699999999999998</v>
      </c>
      <c r="F129" s="24" t="str">
        <f>IF(E129&lt;=1.52,"ЗАЧЕТ", IF(E129&gt;=1.52,"НЕЗАЧЕТ"))</f>
        <v>НЕЗАЧЕТ</v>
      </c>
      <c r="G129" s="24">
        <v>185</v>
      </c>
      <c r="H129" s="24" t="str">
        <f>IF(G129&gt;=185,"ЗАЧЕТ", IF(G129&lt;=184,"НЕЗАЧЕТ"))</f>
        <v>ЗАЧЕТ</v>
      </c>
      <c r="I129" s="24">
        <v>1</v>
      </c>
      <c r="J129" s="24" t="str">
        <f>IF(I129&gt;=16,"ЗАЧЕТ", IF(I129&lt;=15,"НЕЗАЧЕТ"))</f>
        <v>НЕЗАЧЕТ</v>
      </c>
      <c r="K129" s="24">
        <v>15</v>
      </c>
      <c r="L129" s="24" t="str">
        <f>IF(K129&gt;=16,"ЗАЧЕТ", IF(K129&lt;=15,"НЕЗАЧЕТ"))</f>
        <v>НЕЗАЧЕТ</v>
      </c>
      <c r="M129" s="29"/>
      <c r="N129" s="29"/>
    </row>
    <row r="130" spans="1:14" x14ac:dyDescent="0.25">
      <c r="A130" s="23" t="s">
        <v>90</v>
      </c>
      <c r="B130" s="24" t="s">
        <v>13</v>
      </c>
      <c r="C130" s="25">
        <v>8.1</v>
      </c>
      <c r="D130" s="24" t="str">
        <f>IF(C130&lt;=8,"ЗАЧЕТ", IF(C130&gt;=8.1,"НЕЗАЧЕТ"))</f>
        <v>НЕЗАЧЕТ</v>
      </c>
      <c r="E130" s="24">
        <v>3.19</v>
      </c>
      <c r="F130" s="24" t="str">
        <f>IF(E130&lt;=3.26,"ЗАЧЕТ", IF(E130&gt;=3.27,"НЕЗАЧЕТ"))</f>
        <v>ЗАЧЕТ</v>
      </c>
      <c r="G130" s="24">
        <v>240</v>
      </c>
      <c r="H130" s="24" t="str">
        <f>IF(G130&gt;=230,"ЗАЧЕТ", IF(G130&lt;=229,"НЕЗАЧЕТ"))</f>
        <v>ЗАЧЕТ</v>
      </c>
      <c r="I130" s="24">
        <v>20</v>
      </c>
      <c r="J130" s="24" t="str">
        <f>IF(I130&gt;=42,"ЗАЧЕТ", IF(I130&lt;=41,"НЕЗАЧЕТ"))</f>
        <v>НЕЗАЧЕТ</v>
      </c>
      <c r="K130" s="24">
        <v>9</v>
      </c>
      <c r="L130" s="24" t="str">
        <f>IF(K130&gt;=13,"ЗАЧЕТ", IF(K130&lt;=12,"НЕЗАЧЕТ"))</f>
        <v>НЕЗАЧЕТ</v>
      </c>
      <c r="M130" s="29">
        <v>2</v>
      </c>
      <c r="N130" s="29" t="str">
        <f>IF(M130&gt;=3,"ЗАЧЕТ", IF(M130&lt;=2,"НЕЗАЧЕТ"))</f>
        <v>НЕЗАЧЕТ</v>
      </c>
    </row>
    <row r="131" spans="1:14" x14ac:dyDescent="0.25">
      <c r="A131" s="27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9"/>
      <c r="N131" s="29"/>
    </row>
    <row r="132" spans="1:14" x14ac:dyDescent="0.25">
      <c r="A132" s="23" t="s">
        <v>106</v>
      </c>
      <c r="B132" s="24"/>
      <c r="C132" s="25"/>
      <c r="D132" s="24"/>
      <c r="E132" s="24"/>
      <c r="F132" s="24"/>
      <c r="G132" s="24"/>
      <c r="H132" s="24"/>
      <c r="I132" s="24"/>
      <c r="J132" s="24"/>
      <c r="K132" s="24"/>
      <c r="L132" s="24"/>
      <c r="M132" s="29">
        <v>2</v>
      </c>
      <c r="N132" s="29" t="str">
        <f>IF(M132&gt;=3,"ЗАЧЕТ", IF(M132&lt;=2,"НЕЗАЧЕТ"))</f>
        <v>НЕЗАЧЕТ</v>
      </c>
    </row>
    <row r="133" spans="1:14" x14ac:dyDescent="0.25">
      <c r="A133" s="27"/>
      <c r="B133" s="24" t="s">
        <v>14</v>
      </c>
      <c r="C133" s="24">
        <v>9.9</v>
      </c>
      <c r="D133" s="24" t="str">
        <f>IF(C133&lt;=9.3,"ЗАЧЕТ", IF(C133&gt;=9.4,"НЕЗАЧЕТ"))</f>
        <v>НЕЗАЧЕТ</v>
      </c>
      <c r="E133" s="24">
        <v>2.0299999999999998</v>
      </c>
      <c r="F133" s="24" t="str">
        <f>IF(E133&lt;=1.52,"ЗАЧЕТ", IF(E133&gt;=1.52,"НЕЗАЧЕТ"))</f>
        <v>НЕЗАЧЕТ</v>
      </c>
      <c r="G133" s="24">
        <v>190</v>
      </c>
      <c r="H133" s="24" t="str">
        <f>IF(G133&gt;=185,"ЗАЧЕТ", IF(G133&lt;=184,"НЕЗАЧЕТ"))</f>
        <v>ЗАЧЕТ</v>
      </c>
      <c r="I133" s="24">
        <v>0</v>
      </c>
      <c r="J133" s="24" t="str">
        <f>IF(I133&gt;=16,"ЗАЧЕТ", IF(I133&lt;=15,"НЕЗАЧЕТ"))</f>
        <v>НЕЗАЧЕТ</v>
      </c>
      <c r="K133" s="24">
        <v>24</v>
      </c>
      <c r="L133" s="24" t="str">
        <f>IF(K133&gt;=16,"ЗАЧЕТ", IF(K133&lt;=15,"НЕЗАЧЕТ"))</f>
        <v>ЗАЧЕТ</v>
      </c>
      <c r="M133" s="29"/>
      <c r="N133" s="29"/>
    </row>
    <row r="134" spans="1:14" x14ac:dyDescent="0.25">
      <c r="A134" s="23" t="s">
        <v>138</v>
      </c>
      <c r="B134" s="24" t="s">
        <v>13</v>
      </c>
      <c r="C134" s="25">
        <v>8.1999999999999993</v>
      </c>
      <c r="D134" s="24" t="str">
        <f>IF(C134&lt;=8,"ЗАЧЕТ", IF(C134&gt;=8.1,"НЕЗАЧЕТ"))</f>
        <v>НЕЗАЧЕТ</v>
      </c>
      <c r="E134" s="24">
        <v>3.15</v>
      </c>
      <c r="F134" s="24" t="str">
        <f>IF(E134&lt;=3.26,"ЗАЧЕТ", IF(E134&gt;=3.27,"НЕЗАЧЕТ"))</f>
        <v>ЗАЧЕТ</v>
      </c>
      <c r="G134" s="24">
        <v>240</v>
      </c>
      <c r="H134" s="24" t="str">
        <f>IF(G134&gt;=230,"ЗАЧЕТ", IF(G134&lt;=229,"НЕЗАЧЕТ"))</f>
        <v>ЗАЧЕТ</v>
      </c>
      <c r="I134" s="24">
        <v>34</v>
      </c>
      <c r="J134" s="24" t="str">
        <f>IF(I134&gt;=42,"ЗАЧЕТ", IF(I134&lt;=41,"НЕЗАЧЕТ"))</f>
        <v>НЕЗАЧЕТ</v>
      </c>
      <c r="K134" s="24">
        <v>13</v>
      </c>
      <c r="L134" s="24" t="str">
        <f>IF(K134&gt;=13,"ЗАЧЕТ", IF(K134&lt;=12,"НЕЗАЧЕТ"))</f>
        <v>ЗАЧЕТ</v>
      </c>
      <c r="M134" s="29">
        <v>3</v>
      </c>
      <c r="N134" s="29" t="str">
        <f>IF(M134&gt;=3,"ЗАЧЕТ", IF(M134&lt;=2,"НЕЗАЧЕТ"))</f>
        <v>ЗАЧЕТ</v>
      </c>
    </row>
    <row r="135" spans="1:14" x14ac:dyDescent="0.25">
      <c r="A135" s="27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9"/>
      <c r="N135" s="29"/>
    </row>
    <row r="136" spans="1:14" x14ac:dyDescent="0.25">
      <c r="A136" s="23" t="s">
        <v>102</v>
      </c>
      <c r="B136" s="24"/>
      <c r="C136" s="25"/>
      <c r="D136" s="24"/>
      <c r="E136" s="24"/>
      <c r="F136" s="24"/>
      <c r="G136" s="24"/>
      <c r="H136" s="24"/>
      <c r="I136" s="24"/>
      <c r="J136" s="24"/>
      <c r="K136" s="24"/>
      <c r="L136" s="24"/>
      <c r="M136" s="29">
        <v>3</v>
      </c>
      <c r="N136" s="29" t="str">
        <f>IF(M136&gt;=3,"ЗАЧЕТ", IF(M136&lt;=2,"НЕЗАЧЕТ"))</f>
        <v>ЗАЧЕТ</v>
      </c>
    </row>
    <row r="137" spans="1:14" x14ac:dyDescent="0.25">
      <c r="A137" s="27"/>
      <c r="B137" s="24" t="s">
        <v>14</v>
      </c>
      <c r="C137" s="24">
        <v>9.8000000000000007</v>
      </c>
      <c r="D137" s="24" t="str">
        <f>IF(C137&lt;=9.3,"ЗАЧЕТ", IF(C137&gt;=9.4,"НЕЗАЧЕТ"))</f>
        <v>НЕЗАЧЕТ</v>
      </c>
      <c r="E137" s="24">
        <v>1.46</v>
      </c>
      <c r="F137" s="24" t="str">
        <f>IF(E137&lt;=1.52,"ЗАЧЕТ", IF(E137&gt;=1.52,"НЕЗАЧЕТ"))</f>
        <v>ЗАЧЕТ</v>
      </c>
      <c r="G137" s="24">
        <v>185</v>
      </c>
      <c r="H137" s="24" t="str">
        <f>IF(G137&gt;=185,"ЗАЧЕТ", IF(G137&lt;=184,"НЕЗАЧЕТ"))</f>
        <v>ЗАЧЕТ</v>
      </c>
      <c r="I137" s="24">
        <v>16</v>
      </c>
      <c r="J137" s="24" t="str">
        <f>IF(I137&gt;=16,"ЗАЧЕТ", IF(I137&lt;=15,"НЕЗАЧЕТ"))</f>
        <v>ЗАЧЕТ</v>
      </c>
      <c r="K137" s="24">
        <v>4</v>
      </c>
      <c r="L137" s="24" t="str">
        <f>IF(K137&gt;=16,"ЗАЧЕТ", IF(K137&lt;=15,"НЕЗАЧЕТ"))</f>
        <v>НЕЗАЧЕТ</v>
      </c>
      <c r="M137" s="29"/>
      <c r="N137" s="29"/>
    </row>
    <row r="138" spans="1:14" x14ac:dyDescent="0.25">
      <c r="A138" s="23" t="s">
        <v>114</v>
      </c>
      <c r="B138" s="24" t="s">
        <v>13</v>
      </c>
      <c r="C138" s="25">
        <v>8.4</v>
      </c>
      <c r="D138" s="24" t="str">
        <f>IF(C138&lt;=8,"ЗАЧЕТ", IF(C138&gt;=8.1,"НЕЗАЧЕТ"))</f>
        <v>НЕЗАЧЕТ</v>
      </c>
      <c r="E138" s="24">
        <v>3.29</v>
      </c>
      <c r="F138" s="24" t="str">
        <f>IF(E138&lt;=3.26,"ЗАЧЕТ", IF(E138&gt;=3.27,"НЕЗАЧЕТ"))</f>
        <v>НЕЗАЧЕТ</v>
      </c>
      <c r="G138" s="24">
        <v>230</v>
      </c>
      <c r="H138" s="24" t="str">
        <f>IF(G138&gt;=230,"ЗАЧЕТ", IF(G138&lt;=229,"НЕЗАЧЕТ"))</f>
        <v>ЗАЧЕТ</v>
      </c>
      <c r="I138" s="24">
        <v>31</v>
      </c>
      <c r="J138" s="24" t="str">
        <f>IF(I138&gt;=42,"ЗАЧЕТ", IF(I138&lt;=41,"НЕЗАЧЕТ"))</f>
        <v>НЕЗАЧЕТ</v>
      </c>
      <c r="K138" s="24">
        <v>15</v>
      </c>
      <c r="L138" s="24" t="str">
        <f>IF(K138&gt;=13,"ЗАЧЕТ", IF(K138&lt;=12,"НЕЗАЧЕТ"))</f>
        <v>ЗАЧЕТ</v>
      </c>
      <c r="M138" s="29">
        <v>2</v>
      </c>
      <c r="N138" s="29" t="str">
        <f>IF(M138&gt;=3,"ЗАЧЕТ", IF(M138&lt;=2,"НЕЗАЧЕТ"))</f>
        <v>НЕЗАЧЕТ</v>
      </c>
    </row>
    <row r="139" spans="1:14" x14ac:dyDescent="0.25">
      <c r="A139" s="27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9"/>
      <c r="N139" s="29"/>
    </row>
    <row r="140" spans="1:14" x14ac:dyDescent="0.25">
      <c r="A140" s="23" t="s">
        <v>66</v>
      </c>
      <c r="B140" s="24"/>
      <c r="C140" s="25"/>
      <c r="D140" s="24"/>
      <c r="E140" s="24"/>
      <c r="F140" s="24"/>
      <c r="G140" s="24"/>
      <c r="H140" s="24"/>
      <c r="I140" s="24"/>
      <c r="J140" s="24"/>
      <c r="K140" s="24"/>
      <c r="L140" s="24"/>
      <c r="M140" s="29">
        <v>3</v>
      </c>
      <c r="N140" s="29" t="str">
        <f>IF(M140&gt;=3,"ЗАЧЕТ", IF(M140&lt;=2,"НЕЗАЧЕТ"))</f>
        <v>ЗАЧЕТ</v>
      </c>
    </row>
    <row r="141" spans="1:14" x14ac:dyDescent="0.25">
      <c r="A141" s="27"/>
      <c r="B141" s="24" t="s">
        <v>14</v>
      </c>
      <c r="C141" s="24">
        <v>8.8000000000000007</v>
      </c>
      <c r="D141" s="24" t="str">
        <f>IF(C141&lt;=9.3,"ЗАЧЕТ", IF(C141&gt;=9.4,"НЕЗАЧЕТ"))</f>
        <v>ЗАЧЕТ</v>
      </c>
      <c r="E141" s="24">
        <v>1.39</v>
      </c>
      <c r="F141" s="24" t="str">
        <f>IF(E141&lt;=1.52,"ЗАЧЕТ", IF(E141&gt;=1.52,"НЕЗАЧЕТ"))</f>
        <v>ЗАЧЕТ</v>
      </c>
      <c r="G141" s="24">
        <v>195</v>
      </c>
      <c r="H141" s="24" t="str">
        <f>IF(G141&gt;=185,"ЗАЧЕТ", IF(G141&lt;=184,"НЕЗАЧЕТ"))</f>
        <v>ЗАЧЕТ</v>
      </c>
      <c r="I141" s="24"/>
      <c r="J141" s="24"/>
      <c r="K141" s="24"/>
      <c r="L141" s="24"/>
      <c r="M141" s="29"/>
      <c r="N141" s="29"/>
    </row>
    <row r="142" spans="1:14" x14ac:dyDescent="0.25">
      <c r="A142" s="23" t="s">
        <v>95</v>
      </c>
      <c r="B142" s="24" t="s">
        <v>13</v>
      </c>
      <c r="C142" s="25">
        <v>8.1999999999999993</v>
      </c>
      <c r="D142" s="24" t="str">
        <f>IF(C142&lt;=8,"ЗАЧЕТ", IF(C142&gt;=8.1,"НЕЗАЧЕТ"))</f>
        <v>НЕЗАЧЕТ</v>
      </c>
      <c r="E142" s="24"/>
      <c r="F142" s="24"/>
      <c r="G142" s="24">
        <v>233</v>
      </c>
      <c r="H142" s="24" t="str">
        <f>IF(G142&gt;=230,"ЗАЧЕТ", IF(G142&lt;=229,"НЕЗАЧЕТ"))</f>
        <v>ЗАЧЕТ</v>
      </c>
      <c r="I142" s="24"/>
      <c r="J142" s="24"/>
      <c r="K142" s="24">
        <v>14</v>
      </c>
      <c r="L142" s="24" t="str">
        <f>IF(K142&gt;=13,"ЗАЧЕТ", IF(K142&lt;=12,"НЕЗАЧЕТ"))</f>
        <v>ЗАЧЕТ</v>
      </c>
      <c r="M142" s="29">
        <v>2</v>
      </c>
      <c r="N142" s="29" t="str">
        <f>IF(M142&gt;=3,"ЗАЧЕТ", IF(M142&lt;=2,"НЕЗАЧЕТ"))</f>
        <v>НЕЗАЧЕТ</v>
      </c>
    </row>
    <row r="143" spans="1:14" x14ac:dyDescent="0.25">
      <c r="A143" s="27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9"/>
      <c r="N143" s="29"/>
    </row>
    <row r="144" spans="1:14" x14ac:dyDescent="0.25">
      <c r="A144" s="23" t="s">
        <v>117</v>
      </c>
      <c r="B144" s="24" t="s">
        <v>13</v>
      </c>
      <c r="C144" s="25">
        <v>7.8</v>
      </c>
      <c r="D144" s="24" t="str">
        <f>IF(C144&lt;=8,"ЗАЧЕТ", IF(C144&gt;=8.1,"НЕЗАЧЕТ"))</f>
        <v>ЗАЧЕТ</v>
      </c>
      <c r="E144" s="24"/>
      <c r="F144" s="24"/>
      <c r="G144" s="24">
        <v>220</v>
      </c>
      <c r="H144" s="24" t="str">
        <f>IF(G144&gt;=230,"ЗАЧЕТ", IF(G144&lt;=229,"НЕЗАЧЕТ"))</f>
        <v>НЕЗАЧЕТ</v>
      </c>
      <c r="I144" s="24">
        <v>23</v>
      </c>
      <c r="J144" s="24" t="str">
        <f>IF(I144&gt;=42,"ЗАЧЕТ", IF(I144&lt;=41,"НЕЗАЧЕТ"))</f>
        <v>НЕЗАЧЕТ</v>
      </c>
      <c r="K144" s="24">
        <v>11</v>
      </c>
      <c r="L144" s="24" t="str">
        <f>IF(K144&gt;=13,"ЗАЧЕТ", IF(K144&lt;=12,"НЕЗАЧЕТ"))</f>
        <v>НЕЗАЧЕТ</v>
      </c>
      <c r="M144" s="29">
        <v>1</v>
      </c>
      <c r="N144" s="29" t="str">
        <f>IF(M144&gt;=3,"ЗАЧЕТ", IF(M144&lt;=2,"НЕЗАЧЕТ"))</f>
        <v>НЕЗАЧЕТ</v>
      </c>
    </row>
    <row r="145" spans="1:14" x14ac:dyDescent="0.25">
      <c r="A145" s="27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9"/>
      <c r="N145" s="29"/>
    </row>
    <row r="146" spans="1:14" x14ac:dyDescent="0.25">
      <c r="A146" s="23" t="s">
        <v>73</v>
      </c>
      <c r="B146" s="24" t="s">
        <v>13</v>
      </c>
      <c r="C146" s="25">
        <v>8.3000000000000007</v>
      </c>
      <c r="D146" s="24" t="str">
        <f>IF(C146&lt;=8,"ЗАЧЕТ", IF(C146&gt;=8.1,"НЕЗАЧЕТ"))</f>
        <v>НЕЗАЧЕТ</v>
      </c>
      <c r="E146" s="24">
        <v>3.2</v>
      </c>
      <c r="F146" s="24" t="str">
        <f>IF(E146&lt;=3.26,"ЗАЧЕТ", IF(E146&gt;=3.27,"НЕЗАЧЕТ"))</f>
        <v>ЗАЧЕТ</v>
      </c>
      <c r="G146" s="24">
        <v>240</v>
      </c>
      <c r="H146" s="24" t="str">
        <f>IF(G146&gt;=230,"ЗАЧЕТ", IF(G146&lt;=229,"НЕЗАЧЕТ"))</f>
        <v>ЗАЧЕТ</v>
      </c>
      <c r="I146" s="24">
        <v>42</v>
      </c>
      <c r="J146" s="24" t="str">
        <f>IF(I146&gt;=42,"ЗАЧЕТ", IF(I146&lt;=41,"НЕЗАЧЕТ"))</f>
        <v>ЗАЧЕТ</v>
      </c>
      <c r="K146" s="24">
        <v>11</v>
      </c>
      <c r="L146" s="24" t="str">
        <f>IF(K146&gt;=13,"ЗАЧЕТ", IF(K146&lt;=12,"НЕЗАЧЕТ"))</f>
        <v>НЕЗАЧЕТ</v>
      </c>
      <c r="M146" s="29">
        <v>3</v>
      </c>
      <c r="N146" s="29" t="str">
        <f>IF(M146&gt;=3,"ЗАЧЕТ", IF(M146&lt;=2,"НЕЗАЧЕТ"))</f>
        <v>ЗАЧЕТ</v>
      </c>
    </row>
    <row r="147" spans="1:14" x14ac:dyDescent="0.25">
      <c r="A147" s="27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9"/>
      <c r="N147" s="29"/>
    </row>
    <row r="148" spans="1:14" x14ac:dyDescent="0.25">
      <c r="A148" s="23" t="s">
        <v>46</v>
      </c>
      <c r="B148" s="24" t="s">
        <v>13</v>
      </c>
      <c r="C148" s="25">
        <v>7.6</v>
      </c>
      <c r="D148" s="24" t="str">
        <f>IF(C148&lt;=8,"ЗАЧЕТ", IF(C148&gt;=8.1,"НЕЗАЧЕТ"))</f>
        <v>ЗАЧЕТ</v>
      </c>
      <c r="E148" s="24"/>
      <c r="F148" s="24"/>
      <c r="G148" s="24">
        <v>250</v>
      </c>
      <c r="H148" s="24" t="str">
        <f>IF(G148&gt;=230,"ЗАЧЕТ", IF(G148&lt;=229,"НЕЗАЧЕТ"))</f>
        <v>ЗАЧЕТ</v>
      </c>
      <c r="I148" s="24">
        <v>42</v>
      </c>
      <c r="J148" s="24" t="str">
        <f>IF(I148&gt;=42,"ЗАЧЕТ", IF(I148&lt;=41,"НЕЗАЧЕТ"))</f>
        <v>ЗАЧЕТ</v>
      </c>
      <c r="K148" s="24">
        <v>13</v>
      </c>
      <c r="L148" s="24" t="str">
        <f>IF(K148&gt;=13,"ЗАЧЕТ", IF(K148&lt;=12,"НЕЗАЧЕТ"))</f>
        <v>ЗАЧЕТ</v>
      </c>
      <c r="M148" s="29">
        <v>4</v>
      </c>
      <c r="N148" s="29" t="str">
        <f>IF(M148&gt;=3,"ЗАЧЕТ", IF(M148&lt;=2,"НЕЗАЧЕТ"))</f>
        <v>ЗАЧЕТ</v>
      </c>
    </row>
    <row r="149" spans="1:14" x14ac:dyDescent="0.25">
      <c r="A149" s="27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9"/>
      <c r="N149" s="29"/>
    </row>
    <row r="150" spans="1:14" x14ac:dyDescent="0.25">
      <c r="A150" s="23" t="s">
        <v>116</v>
      </c>
      <c r="B150" s="24" t="s">
        <v>13</v>
      </c>
      <c r="C150" s="25">
        <v>7.9</v>
      </c>
      <c r="D150" s="24" t="str">
        <f>IF(C150&lt;=8,"ЗАЧЕТ", IF(C150&gt;=8.1,"НЕЗАЧЕТ"))</f>
        <v>ЗАЧЕТ</v>
      </c>
      <c r="E150" s="24">
        <v>3.21</v>
      </c>
      <c r="F150" s="24" t="str">
        <f>IF(E150&lt;=3.26,"ЗАЧЕТ", IF(E150&gt;=3.27,"НЕЗАЧЕТ"))</f>
        <v>ЗАЧЕТ</v>
      </c>
      <c r="G150" s="24">
        <v>240</v>
      </c>
      <c r="H150" s="24" t="str">
        <f>IF(G150&gt;=230,"ЗАЧЕТ", IF(G150&lt;=229,"НЕЗАЧЕТ"))</f>
        <v>ЗАЧЕТ</v>
      </c>
      <c r="I150" s="24">
        <v>42</v>
      </c>
      <c r="J150" s="24" t="str">
        <f>IF(I150&gt;=42,"ЗАЧЕТ", IF(I150&lt;=41,"НЕЗАЧЕТ"))</f>
        <v>ЗАЧЕТ</v>
      </c>
      <c r="K150" s="24">
        <v>7</v>
      </c>
      <c r="L150" s="24" t="str">
        <f>IF(K150&gt;=13,"ЗАЧЕТ", IF(K150&lt;=12,"НЕЗАЧЕТ"))</f>
        <v>НЕЗАЧЕТ</v>
      </c>
      <c r="M150" s="29">
        <v>4</v>
      </c>
      <c r="N150" s="29" t="str">
        <f>IF(M150&gt;=3,"ЗАЧЕТ", IF(M150&lt;=2,"НЕЗАЧЕТ"))</f>
        <v>ЗАЧЕТ</v>
      </c>
    </row>
    <row r="151" spans="1:14" x14ac:dyDescent="0.25">
      <c r="A151" s="27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9"/>
      <c r="N151" s="29"/>
    </row>
    <row r="152" spans="1:14" x14ac:dyDescent="0.25">
      <c r="A152" s="23" t="s">
        <v>34</v>
      </c>
      <c r="B152" s="24" t="s">
        <v>13</v>
      </c>
      <c r="C152" s="25">
        <v>7.8</v>
      </c>
      <c r="D152" s="24" t="str">
        <f>IF(C152&lt;=8,"ЗАЧЕТ", IF(C152&gt;=8.1,"НЕЗАЧЕТ"))</f>
        <v>ЗАЧЕТ</v>
      </c>
      <c r="E152" s="24"/>
      <c r="F152" s="24"/>
      <c r="G152" s="24">
        <v>230</v>
      </c>
      <c r="H152" s="24" t="str">
        <f>IF(G152&gt;=230,"ЗАЧЕТ", IF(G152&lt;=229,"НЕЗАЧЕТ"))</f>
        <v>ЗАЧЕТ</v>
      </c>
      <c r="I152" s="24">
        <v>42</v>
      </c>
      <c r="J152" s="24" t="str">
        <f>IF(I152&gt;=42,"ЗАЧЕТ", IF(I152&lt;=41,"НЕЗАЧЕТ"))</f>
        <v>ЗАЧЕТ</v>
      </c>
      <c r="K152" s="24">
        <v>13</v>
      </c>
      <c r="L152" s="24" t="str">
        <f>IF(K152&gt;=13,"ЗАЧЕТ", IF(K152&lt;=12,"НЕЗАЧЕТ"))</f>
        <v>ЗАЧЕТ</v>
      </c>
      <c r="M152" s="29">
        <v>4</v>
      </c>
      <c r="N152" s="29" t="str">
        <f>IF(M152&gt;=3,"ЗАЧЕТ", IF(M152&lt;=2,"НЕЗАЧЕТ"))</f>
        <v>ЗАЧЕТ</v>
      </c>
    </row>
    <row r="153" spans="1:14" x14ac:dyDescent="0.25">
      <c r="A153" s="27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9"/>
      <c r="N153" s="29"/>
    </row>
    <row r="154" spans="1:14" x14ac:dyDescent="0.25">
      <c r="A154" s="23" t="s">
        <v>113</v>
      </c>
      <c r="B154" s="24" t="s">
        <v>13</v>
      </c>
      <c r="C154" s="25">
        <v>7.8</v>
      </c>
      <c r="D154" s="24" t="str">
        <f>IF(C154&lt;=8,"ЗАЧЕТ", IF(C154&gt;=8.1,"НЕЗАЧЕТ"))</f>
        <v>ЗАЧЕТ</v>
      </c>
      <c r="E154" s="24">
        <v>3.27</v>
      </c>
      <c r="F154" s="24" t="str">
        <f>IF(E154&lt;=3.26,"ЗАЧЕТ", IF(E154&gt;=3.27,"НЕЗАЧЕТ"))</f>
        <v>НЕЗАЧЕТ</v>
      </c>
      <c r="G154" s="24">
        <v>260</v>
      </c>
      <c r="H154" s="24" t="str">
        <f>IF(G154&gt;=230,"ЗАЧЕТ", IF(G154&lt;=229,"НЕЗАЧЕТ"))</f>
        <v>ЗАЧЕТ</v>
      </c>
      <c r="I154" s="24">
        <v>25</v>
      </c>
      <c r="J154" s="24" t="str">
        <f>IF(I154&gt;=42,"ЗАЧЕТ", IF(I154&lt;=41,"НЕЗАЧЕТ"))</f>
        <v>НЕЗАЧЕТ</v>
      </c>
      <c r="K154" s="24">
        <v>9</v>
      </c>
      <c r="L154" s="24" t="str">
        <f>IF(K154&gt;=13,"ЗАЧЕТ", IF(K154&lt;=12,"НЕЗАЧЕТ"))</f>
        <v>НЕЗАЧЕТ</v>
      </c>
      <c r="M154" s="29">
        <v>2</v>
      </c>
      <c r="N154" s="29" t="str">
        <f>IF(M154&gt;=3,"ЗАЧЕТ", IF(M154&lt;=2,"НЕЗАЧЕТ"))</f>
        <v>НЕЗАЧЕТ</v>
      </c>
    </row>
    <row r="155" spans="1:14" x14ac:dyDescent="0.25">
      <c r="A155" s="27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9"/>
      <c r="N155" s="29"/>
    </row>
    <row r="156" spans="1:14" x14ac:dyDescent="0.25">
      <c r="A156" s="23" t="s">
        <v>123</v>
      </c>
      <c r="B156" s="24" t="s">
        <v>13</v>
      </c>
      <c r="C156" s="25">
        <v>8.5</v>
      </c>
      <c r="D156" s="24" t="str">
        <f>IF(C156&lt;=8,"ЗАЧЕТ", IF(C156&gt;=8.1,"НЕЗАЧЕТ"))</f>
        <v>НЕЗАЧЕТ</v>
      </c>
      <c r="E156" s="24"/>
      <c r="F156" s="24"/>
      <c r="G156" s="24">
        <v>231</v>
      </c>
      <c r="H156" s="24" t="str">
        <f>IF(G156&gt;=230,"ЗАЧЕТ", IF(G156&lt;=229,"НЕЗАЧЕТ"))</f>
        <v>ЗАЧЕТ</v>
      </c>
      <c r="I156" s="24">
        <v>42</v>
      </c>
      <c r="J156" s="24" t="str">
        <f>IF(I156&gt;=42,"ЗАЧЕТ", IF(I156&lt;=41,"НЕЗАЧЕТ"))</f>
        <v>ЗАЧЕТ</v>
      </c>
      <c r="K156" s="24">
        <v>12</v>
      </c>
      <c r="L156" s="24" t="str">
        <f>IF(K156&gt;=13,"ЗАЧЕТ", IF(K156&lt;=12,"НЕЗАЧЕТ"))</f>
        <v>НЕЗАЧЕТ</v>
      </c>
      <c r="M156" s="29">
        <v>2</v>
      </c>
      <c r="N156" s="29" t="str">
        <f>IF(M156&gt;=3,"ЗАЧЕТ", IF(M156&lt;=2,"НЕЗАЧЕТ"))</f>
        <v>НЕЗАЧЕТ</v>
      </c>
    </row>
    <row r="157" spans="1:14" x14ac:dyDescent="0.25">
      <c r="A157" s="27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9"/>
      <c r="N157" s="29"/>
    </row>
    <row r="158" spans="1:14" x14ac:dyDescent="0.25">
      <c r="A158" s="23" t="s">
        <v>132</v>
      </c>
      <c r="B158" s="24" t="s">
        <v>13</v>
      </c>
      <c r="C158" s="25">
        <v>8.9</v>
      </c>
      <c r="D158" s="24" t="str">
        <f>IF(C158&lt;=8,"ЗАЧЕТ", IF(C158&gt;=8.1,"НЕЗАЧЕТ"))</f>
        <v>НЕЗАЧЕТ</v>
      </c>
      <c r="E158" s="24"/>
      <c r="F158" s="24"/>
      <c r="G158" s="24">
        <v>219</v>
      </c>
      <c r="H158" s="24" t="str">
        <f>IF(G158&gt;=230,"ЗАЧЕТ", IF(G158&lt;=229,"НЕЗАЧЕТ"))</f>
        <v>НЕЗАЧЕТ</v>
      </c>
      <c r="I158" s="24"/>
      <c r="J158" s="24"/>
      <c r="K158" s="24">
        <v>12</v>
      </c>
      <c r="L158" s="24" t="str">
        <f>IF(K158&gt;=13,"ЗАЧЕТ", IF(K158&lt;=12,"НЕЗАЧЕТ"))</f>
        <v>НЕЗАЧЕТ</v>
      </c>
      <c r="M158" s="29">
        <v>0</v>
      </c>
      <c r="N158" s="29" t="str">
        <f>IF(M158&gt;=3,"ЗАЧЕТ", IF(M158&lt;=2,"НЕЗАЧЕТ"))</f>
        <v>НЕЗАЧЕТ</v>
      </c>
    </row>
    <row r="159" spans="1:14" x14ac:dyDescent="0.25">
      <c r="A159" s="27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9"/>
      <c r="N159" s="29"/>
    </row>
    <row r="160" spans="1:14" x14ac:dyDescent="0.25">
      <c r="A160" s="23" t="s">
        <v>118</v>
      </c>
      <c r="B160" s="24" t="s">
        <v>13</v>
      </c>
      <c r="C160" s="25">
        <v>8.3000000000000007</v>
      </c>
      <c r="D160" s="24" t="str">
        <f>IF(C160&lt;=8,"ЗАЧЕТ", IF(C160&gt;=8.1,"НЕЗАЧЕТ"))</f>
        <v>НЕЗАЧЕТ</v>
      </c>
      <c r="E160" s="24"/>
      <c r="F160" s="24"/>
      <c r="G160" s="24">
        <v>240</v>
      </c>
      <c r="H160" s="24" t="str">
        <f>IF(G160&gt;=230,"ЗАЧЕТ", IF(G160&lt;=229,"НЕЗАЧЕТ"))</f>
        <v>ЗАЧЕТ</v>
      </c>
      <c r="I160" s="24">
        <v>42</v>
      </c>
      <c r="J160" s="24" t="str">
        <f>IF(I160&gt;=42,"ЗАЧЕТ", IF(I160&lt;=41,"НЕЗАЧЕТ"))</f>
        <v>ЗАЧЕТ</v>
      </c>
      <c r="K160" s="24">
        <v>13</v>
      </c>
      <c r="L160" s="24" t="str">
        <f>IF(K160&gt;=13,"ЗАЧЕТ", IF(K160&lt;=12,"НЕЗАЧЕТ"))</f>
        <v>ЗАЧЕТ</v>
      </c>
      <c r="M160" s="29">
        <v>3</v>
      </c>
      <c r="N160" s="29" t="str">
        <f>IF(M160&gt;=3,"ЗАЧЕТ", IF(M160&lt;=2,"НЕЗАЧЕТ"))</f>
        <v>ЗАЧЕТ</v>
      </c>
    </row>
    <row r="161" spans="1:14" x14ac:dyDescent="0.25">
      <c r="A161" s="27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9"/>
      <c r="N161" s="29"/>
    </row>
    <row r="162" spans="1:14" x14ac:dyDescent="0.25">
      <c r="A162" s="23" t="s">
        <v>85</v>
      </c>
      <c r="B162" s="24" t="s">
        <v>13</v>
      </c>
      <c r="C162" s="25">
        <v>8.6999999999999993</v>
      </c>
      <c r="D162" s="24" t="str">
        <f>IF(C162&lt;=8,"ЗАЧЕТ", IF(C162&gt;=8.1,"НЕЗАЧЕТ"))</f>
        <v>НЕЗАЧЕТ</v>
      </c>
      <c r="E162" s="24">
        <v>3.46</v>
      </c>
      <c r="F162" s="24" t="str">
        <f>IF(E162&lt;=3.26,"ЗАЧЕТ", IF(E162&gt;=3.27,"НЕЗАЧЕТ"))</f>
        <v>НЕЗАЧЕТ</v>
      </c>
      <c r="G162" s="24">
        <v>231</v>
      </c>
      <c r="H162" s="24" t="str">
        <f>IF(G162&gt;=230,"ЗАЧЕТ", IF(G162&lt;=229,"НЕЗАЧЕТ"))</f>
        <v>ЗАЧЕТ</v>
      </c>
      <c r="I162" s="24">
        <v>25</v>
      </c>
      <c r="J162" s="24" t="str">
        <f>IF(I162&gt;=42,"ЗАЧЕТ", IF(I162&lt;=41,"НЕЗАЧЕТ"))</f>
        <v>НЕЗАЧЕТ</v>
      </c>
      <c r="K162" s="24"/>
      <c r="L162" s="24"/>
      <c r="M162" s="29">
        <v>1</v>
      </c>
      <c r="N162" s="29" t="str">
        <f>IF(M162&gt;=3,"ЗАЧЕТ", IF(M162&lt;=2,"НЕЗАЧЕТ"))</f>
        <v>НЕЗАЧЕТ</v>
      </c>
    </row>
    <row r="163" spans="1:14" x14ac:dyDescent="0.25">
      <c r="A163" s="27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9"/>
      <c r="N163" s="29"/>
    </row>
    <row r="164" spans="1:14" x14ac:dyDescent="0.25">
      <c r="A164" s="23" t="s">
        <v>41</v>
      </c>
      <c r="B164" s="24"/>
      <c r="C164" s="25"/>
      <c r="D164" s="24"/>
      <c r="E164" s="24"/>
      <c r="F164" s="24"/>
      <c r="G164" s="24"/>
      <c r="H164" s="24"/>
      <c r="I164" s="24"/>
      <c r="J164" s="24"/>
      <c r="K164" s="24"/>
      <c r="L164" s="24"/>
      <c r="M164" s="29">
        <v>3</v>
      </c>
      <c r="N164" s="29" t="str">
        <f>IF(M164&gt;=3,"ЗАЧЕТ", IF(M164&lt;=2,"НЕЗАЧЕТ"))</f>
        <v>ЗАЧЕТ</v>
      </c>
    </row>
    <row r="165" spans="1:14" x14ac:dyDescent="0.25">
      <c r="A165" s="27"/>
      <c r="B165" s="24" t="s">
        <v>14</v>
      </c>
      <c r="C165" s="24"/>
      <c r="D165" s="24"/>
      <c r="E165" s="24"/>
      <c r="F165" s="24"/>
      <c r="G165" s="24">
        <v>190</v>
      </c>
      <c r="H165" s="24" t="str">
        <f>IF(G165&gt;=185,"ЗАЧЕТ", IF(G165&lt;=184,"НЕЗАЧЕТ"))</f>
        <v>ЗАЧЕТ</v>
      </c>
      <c r="I165" s="24">
        <v>17</v>
      </c>
      <c r="J165" s="24" t="str">
        <f>IF(I165&gt;=16,"ЗАЧЕТ", IF(I165&lt;=15,"НЕЗАЧЕТ"))</f>
        <v>ЗАЧЕТ</v>
      </c>
      <c r="K165" s="24">
        <v>23</v>
      </c>
      <c r="L165" s="24" t="str">
        <f>IF(K165&gt;=16,"ЗАЧЕТ", IF(K165&lt;=15,"НЕЗАЧЕТ"))</f>
        <v>ЗАЧЕТ</v>
      </c>
      <c r="M165" s="29"/>
      <c r="N165" s="29"/>
    </row>
    <row r="166" spans="1:14" x14ac:dyDescent="0.25">
      <c r="A166" s="23" t="s">
        <v>54</v>
      </c>
      <c r="B166" s="24" t="s">
        <v>13</v>
      </c>
      <c r="C166" s="25">
        <v>7.5</v>
      </c>
      <c r="D166" s="24" t="str">
        <f>IF(C166&lt;=8,"ЗАЧЕТ", IF(C166&gt;=8.1,"НЕЗАЧЕТ"))</f>
        <v>ЗАЧЕТ</v>
      </c>
      <c r="E166" s="24">
        <v>3</v>
      </c>
      <c r="F166" s="24" t="str">
        <f>IF(E166&lt;=3.26,"ЗАЧЕТ", IF(E166&gt;=3.27,"НЕЗАЧЕТ"))</f>
        <v>ЗАЧЕТ</v>
      </c>
      <c r="G166" s="24">
        <v>230</v>
      </c>
      <c r="H166" s="24" t="str">
        <f>IF(G166&gt;=230,"ЗАЧЕТ", IF(G166&lt;=229,"НЕЗАЧЕТ"))</f>
        <v>ЗАЧЕТ</v>
      </c>
      <c r="I166" s="24">
        <v>39</v>
      </c>
      <c r="J166" s="24" t="str">
        <f>IF(I166&gt;=42,"ЗАЧЕТ", IF(I166&lt;=41,"НЕЗАЧЕТ"))</f>
        <v>НЕЗАЧЕТ</v>
      </c>
      <c r="K166" s="24">
        <v>5</v>
      </c>
      <c r="L166" s="24" t="str">
        <f>IF(K166&gt;=13,"ЗАЧЕТ", IF(K166&lt;=12,"НЕЗАЧЕТ"))</f>
        <v>НЕЗАЧЕТ</v>
      </c>
      <c r="M166" s="29">
        <v>3</v>
      </c>
      <c r="N166" s="29" t="str">
        <f>IF(M166&gt;=3,"ЗАЧЕТ", IF(M166&lt;=2,"НЕЗАЧЕТ"))</f>
        <v>ЗАЧЕТ</v>
      </c>
    </row>
    <row r="167" spans="1:14" x14ac:dyDescent="0.25">
      <c r="A167" s="27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9"/>
      <c r="N167" s="29"/>
    </row>
    <row r="168" spans="1:14" x14ac:dyDescent="0.25">
      <c r="A168" s="23" t="s">
        <v>144</v>
      </c>
      <c r="B168" s="24" t="s">
        <v>13</v>
      </c>
      <c r="C168" s="25">
        <v>8.8000000000000007</v>
      </c>
      <c r="D168" s="24" t="str">
        <f>IF(C168&lt;=8,"ЗАЧЕТ", IF(C168&gt;=8.1,"НЕЗАЧЕТ"))</f>
        <v>НЕЗАЧЕТ</v>
      </c>
      <c r="E168" s="24">
        <v>3.06</v>
      </c>
      <c r="F168" s="24" t="str">
        <f>IF(E168&lt;=3.26,"ЗАЧЕТ", IF(E168&gt;=3.27,"НЕЗАЧЕТ"))</f>
        <v>ЗАЧЕТ</v>
      </c>
      <c r="G168" s="24">
        <v>225</v>
      </c>
      <c r="H168" s="24" t="str">
        <f>IF(G168&gt;=230,"ЗАЧЕТ", IF(G168&lt;=229,"НЕЗАЧЕТ"))</f>
        <v>НЕЗАЧЕТ</v>
      </c>
      <c r="I168" s="24">
        <v>43</v>
      </c>
      <c r="J168" s="24" t="str">
        <f>IF(I168&gt;=42,"ЗАЧЕТ", IF(I168&lt;=41,"НЕЗАЧЕТ"))</f>
        <v>ЗАЧЕТ</v>
      </c>
      <c r="K168" s="24">
        <v>18</v>
      </c>
      <c r="L168" s="24" t="str">
        <f>IF(K168&gt;=13,"ЗАЧЕТ", IF(K168&lt;=12,"НЕЗАЧЕТ"))</f>
        <v>ЗАЧЕТ</v>
      </c>
      <c r="M168" s="29">
        <v>3</v>
      </c>
      <c r="N168" s="29" t="str">
        <f>IF(M168&gt;=3,"ЗАЧЕТ", IF(M168&lt;=2,"НЕЗАЧЕТ"))</f>
        <v>ЗАЧЕТ</v>
      </c>
    </row>
    <row r="169" spans="1:14" x14ac:dyDescent="0.25">
      <c r="A169" s="27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9"/>
      <c r="N169" s="29"/>
    </row>
    <row r="170" spans="1:14" x14ac:dyDescent="0.25">
      <c r="A170" s="23" t="s">
        <v>47</v>
      </c>
      <c r="B170" s="24" t="s">
        <v>13</v>
      </c>
      <c r="C170" s="25">
        <v>9.9</v>
      </c>
      <c r="D170" s="24" t="str">
        <f>IF(C170&lt;=8,"ЗАЧЕТ", IF(C170&gt;=8.1,"НЕЗАЧЕТ"))</f>
        <v>НЕЗАЧЕТ</v>
      </c>
      <c r="E170" s="24">
        <v>4.01</v>
      </c>
      <c r="F170" s="24" t="str">
        <f>IF(E170&lt;=3.26,"ЗАЧЕТ", IF(E170&gt;=3.27,"НЕЗАЧЕТ"))</f>
        <v>НЕЗАЧЕТ</v>
      </c>
      <c r="G170" s="24">
        <v>215</v>
      </c>
      <c r="H170" s="24" t="str">
        <f>IF(G170&gt;=230,"ЗАЧЕТ", IF(G170&lt;=229,"НЕЗАЧЕТ"))</f>
        <v>НЕЗАЧЕТ</v>
      </c>
      <c r="I170" s="24">
        <v>18</v>
      </c>
      <c r="J170" s="24" t="str">
        <f>IF(I170&gt;=42,"ЗАЧЕТ", IF(I170&lt;=41,"НЕЗАЧЕТ"))</f>
        <v>НЕЗАЧЕТ</v>
      </c>
      <c r="K170" s="24">
        <v>7</v>
      </c>
      <c r="L170" s="24" t="str">
        <f>IF(K170&gt;=13,"ЗАЧЕТ", IF(K170&lt;=12,"НЕЗАЧЕТ"))</f>
        <v>НЕЗАЧЕТ</v>
      </c>
      <c r="M170" s="29">
        <v>0</v>
      </c>
      <c r="N170" s="29" t="str">
        <f>IF(M170&gt;=3,"ЗАЧЕТ", IF(M170&lt;=2,"НЕЗАЧЕТ"))</f>
        <v>НЕЗАЧЕТ</v>
      </c>
    </row>
    <row r="171" spans="1:14" x14ac:dyDescent="0.25">
      <c r="A171" s="27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9"/>
      <c r="N171" s="29"/>
    </row>
    <row r="172" spans="1:14" x14ac:dyDescent="0.25">
      <c r="A172" s="23" t="s">
        <v>131</v>
      </c>
      <c r="B172" s="24" t="s">
        <v>13</v>
      </c>
      <c r="C172" s="25">
        <v>8.6999999999999993</v>
      </c>
      <c r="D172" s="24" t="str">
        <f>IF(C172&lt;=8,"ЗАЧЕТ", IF(C172&gt;=8.1,"НЕЗАЧЕТ"))</f>
        <v>НЕЗАЧЕТ</v>
      </c>
      <c r="E172" s="24">
        <v>3.12</v>
      </c>
      <c r="F172" s="24" t="str">
        <f>IF(E172&lt;=3.26,"ЗАЧЕТ", IF(E172&gt;=3.27,"НЕЗАЧЕТ"))</f>
        <v>ЗАЧЕТ</v>
      </c>
      <c r="G172" s="24">
        <v>233</v>
      </c>
      <c r="H172" s="24" t="str">
        <f>IF(G172&gt;=230,"ЗАЧЕТ", IF(G172&lt;=229,"НЕЗАЧЕТ"))</f>
        <v>ЗАЧЕТ</v>
      </c>
      <c r="I172" s="24">
        <v>40</v>
      </c>
      <c r="J172" s="24" t="str">
        <f>IF(I172&gt;=42,"ЗАЧЕТ", IF(I172&lt;=41,"НЕЗАЧЕТ"))</f>
        <v>НЕЗАЧЕТ</v>
      </c>
      <c r="K172" s="24">
        <v>16</v>
      </c>
      <c r="L172" s="24" t="str">
        <f>IF(K172&gt;=13,"ЗАЧЕТ", IF(K172&lt;=12,"НЕЗАЧЕТ"))</f>
        <v>ЗАЧЕТ</v>
      </c>
      <c r="M172" s="29">
        <v>3</v>
      </c>
      <c r="N172" s="29" t="str">
        <f>IF(M172&gt;=3,"ЗАЧЕТ", IF(M172&lt;=2,"НЕЗАЧЕТ"))</f>
        <v>ЗАЧЕТ</v>
      </c>
    </row>
    <row r="173" spans="1:14" x14ac:dyDescent="0.25">
      <c r="A173" s="27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9"/>
      <c r="N173" s="29"/>
    </row>
    <row r="174" spans="1:14" x14ac:dyDescent="0.25">
      <c r="A174" s="23" t="s">
        <v>122</v>
      </c>
      <c r="B174" s="24" t="s">
        <v>13</v>
      </c>
      <c r="C174" s="25">
        <v>9.1</v>
      </c>
      <c r="D174" s="24" t="str">
        <f>IF(C174&lt;=8,"ЗАЧЕТ", IF(C174&gt;=8.1,"НЕЗАЧЕТ"))</f>
        <v>НЕЗАЧЕТ</v>
      </c>
      <c r="E174" s="24"/>
      <c r="F174" s="24"/>
      <c r="G174" s="24">
        <v>215</v>
      </c>
      <c r="H174" s="24" t="str">
        <f>IF(G174&gt;=230,"ЗАЧЕТ", IF(G174&lt;=229,"НЕЗАЧЕТ"))</f>
        <v>НЕЗАЧЕТ</v>
      </c>
      <c r="I174" s="24">
        <v>29</v>
      </c>
      <c r="J174" s="24" t="str">
        <f>IF(I174&gt;=42,"ЗАЧЕТ", IF(I174&lt;=41,"НЕЗАЧЕТ"))</f>
        <v>НЕЗАЧЕТ</v>
      </c>
      <c r="K174" s="24">
        <v>19</v>
      </c>
      <c r="L174" s="24" t="str">
        <f>IF(K174&gt;=13,"ЗАЧЕТ", IF(K174&lt;=12,"НЕЗАЧЕТ"))</f>
        <v>ЗАЧЕТ</v>
      </c>
      <c r="M174" s="29">
        <v>1</v>
      </c>
      <c r="N174" s="29" t="str">
        <f>IF(M174&gt;=3,"ЗАЧЕТ", IF(M174&lt;=2,"НЕЗАЧЕТ"))</f>
        <v>НЕЗАЧЕТ</v>
      </c>
    </row>
    <row r="175" spans="1:14" x14ac:dyDescent="0.25">
      <c r="A175" s="27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9"/>
      <c r="N175" s="29"/>
    </row>
    <row r="176" spans="1:14" x14ac:dyDescent="0.25">
      <c r="A176" s="23" t="s">
        <v>51</v>
      </c>
      <c r="B176" s="24" t="s">
        <v>13</v>
      </c>
      <c r="C176" s="25">
        <v>8.6999999999999993</v>
      </c>
      <c r="D176" s="24" t="str">
        <f>IF(C176&lt;=8,"ЗАЧЕТ", IF(C176&gt;=8.1,"НЕЗАЧЕТ"))</f>
        <v>НЕЗАЧЕТ</v>
      </c>
      <c r="E176" s="24"/>
      <c r="F176" s="24"/>
      <c r="G176" s="24">
        <v>225</v>
      </c>
      <c r="H176" s="24" t="str">
        <f>IF(G176&gt;=230,"ЗАЧЕТ", IF(G176&lt;=229,"НЕЗАЧЕТ"))</f>
        <v>НЕЗАЧЕТ</v>
      </c>
      <c r="I176" s="24">
        <v>26</v>
      </c>
      <c r="J176" s="24" t="str">
        <f>IF(I176&gt;=42,"ЗАЧЕТ", IF(I176&lt;=41,"НЕЗАЧЕТ"))</f>
        <v>НЕЗАЧЕТ</v>
      </c>
      <c r="K176" s="24">
        <v>13</v>
      </c>
      <c r="L176" s="24" t="str">
        <f>IF(K176&gt;=13,"ЗАЧЕТ", IF(K176&lt;=12,"НЕЗАЧЕТ"))</f>
        <v>ЗАЧЕТ</v>
      </c>
      <c r="M176" s="29">
        <v>1</v>
      </c>
      <c r="N176" s="29" t="str">
        <f>IF(M176&gt;=3,"ЗАЧЕТ", IF(M176&lt;=2,"НЕЗАЧЕТ"))</f>
        <v>НЕЗАЧЕТ</v>
      </c>
    </row>
    <row r="177" spans="1:14" x14ac:dyDescent="0.25">
      <c r="A177" s="27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9"/>
      <c r="N177" s="29"/>
    </row>
    <row r="178" spans="1:14" x14ac:dyDescent="0.25">
      <c r="A178" s="23" t="s">
        <v>93</v>
      </c>
      <c r="B178" s="24"/>
      <c r="C178" s="25"/>
      <c r="D178" s="24"/>
      <c r="E178" s="24"/>
      <c r="F178" s="24"/>
      <c r="G178" s="24"/>
      <c r="H178" s="24"/>
      <c r="I178" s="24"/>
      <c r="J178" s="24"/>
      <c r="K178" s="24"/>
      <c r="L178" s="24"/>
      <c r="M178" s="29">
        <v>1</v>
      </c>
      <c r="N178" s="29" t="str">
        <f>IF(M178&gt;=3,"ЗАЧЕТ", IF(M178&lt;=2,"НЕЗАЧЕТ"))</f>
        <v>НЕЗАЧЕТ</v>
      </c>
    </row>
    <row r="179" spans="1:14" x14ac:dyDescent="0.25">
      <c r="A179" s="27"/>
      <c r="B179" s="24" t="s">
        <v>14</v>
      </c>
      <c r="C179" s="24">
        <v>10.3</v>
      </c>
      <c r="D179" s="24" t="str">
        <f>IF(C179&lt;=9.3,"ЗАЧЕТ", IF(C179&gt;=9.4,"НЕЗАЧЕТ"))</f>
        <v>НЕЗАЧЕТ</v>
      </c>
      <c r="E179" s="24"/>
      <c r="F179" s="24"/>
      <c r="G179" s="24">
        <v>172</v>
      </c>
      <c r="H179" s="24" t="str">
        <f>IF(G179&gt;=185,"ЗАЧЕТ", IF(G179&lt;=184,"НЕЗАЧЕТ"))</f>
        <v>НЕЗАЧЕТ</v>
      </c>
      <c r="I179" s="24">
        <v>17</v>
      </c>
      <c r="J179" s="24" t="str">
        <f>IF(I179&gt;=16,"ЗАЧЕТ", IF(I179&lt;=15,"НЕЗАЧЕТ"))</f>
        <v>ЗАЧЕТ</v>
      </c>
      <c r="K179" s="24">
        <v>15</v>
      </c>
      <c r="L179" s="24" t="str">
        <f>IF(K179&gt;=16,"ЗАЧЕТ", IF(K179&lt;=15,"НЕЗАЧЕТ"))</f>
        <v>НЕЗАЧЕТ</v>
      </c>
      <c r="M179" s="29"/>
      <c r="N179" s="29"/>
    </row>
    <row r="180" spans="1:14" x14ac:dyDescent="0.25">
      <c r="A180" s="23" t="s">
        <v>83</v>
      </c>
      <c r="B180" s="24"/>
      <c r="C180" s="25"/>
      <c r="D180" s="24"/>
      <c r="E180" s="24"/>
      <c r="F180" s="24"/>
      <c r="G180" s="24"/>
      <c r="H180" s="24"/>
      <c r="I180" s="24"/>
      <c r="J180" s="24"/>
      <c r="K180" s="24"/>
      <c r="L180" s="24"/>
      <c r="M180" s="29">
        <v>2</v>
      </c>
      <c r="N180" s="29" t="str">
        <f>IF(M180&gt;=3,"ЗАЧЕТ", IF(M180&lt;=2,"НЕЗАЧЕТ"))</f>
        <v>НЕЗАЧЕТ</v>
      </c>
    </row>
    <row r="181" spans="1:14" x14ac:dyDescent="0.25">
      <c r="A181" s="27"/>
      <c r="B181" s="24" t="s">
        <v>14</v>
      </c>
      <c r="C181" s="24">
        <v>10</v>
      </c>
      <c r="D181" s="24" t="str">
        <f>IF(C181&lt;=9.3,"ЗАЧЕТ", IF(C181&gt;=9.4,"НЕЗАЧЕТ"))</f>
        <v>НЕЗАЧЕТ</v>
      </c>
      <c r="E181" s="24"/>
      <c r="F181" s="24"/>
      <c r="G181" s="24">
        <v>210</v>
      </c>
      <c r="H181" s="24" t="str">
        <f>IF(G181&gt;=185,"ЗАЧЕТ", IF(G181&lt;=184,"НЕЗАЧЕТ"))</f>
        <v>ЗАЧЕТ</v>
      </c>
      <c r="I181" s="24">
        <v>5</v>
      </c>
      <c r="J181" s="24" t="str">
        <f>IF(I181&gt;=16,"ЗАЧЕТ", IF(I181&lt;=15,"НЕЗАЧЕТ"))</f>
        <v>НЕЗАЧЕТ</v>
      </c>
      <c r="K181" s="24">
        <v>24</v>
      </c>
      <c r="L181" s="24" t="str">
        <f>IF(K181&gt;=16,"ЗАЧЕТ", IF(K181&lt;=15,"НЕЗАЧЕТ"))</f>
        <v>ЗАЧЕТ</v>
      </c>
      <c r="M181" s="29"/>
      <c r="N181" s="29"/>
    </row>
    <row r="182" spans="1:14" x14ac:dyDescent="0.25">
      <c r="A182" s="23" t="s">
        <v>67</v>
      </c>
      <c r="B182" s="24" t="s">
        <v>13</v>
      </c>
      <c r="C182" s="25">
        <v>7.9</v>
      </c>
      <c r="D182" s="24" t="str">
        <f>IF(C182&lt;=8,"ЗАЧЕТ", IF(C182&gt;=8.1,"НЕЗАЧЕТ"))</f>
        <v>ЗАЧЕТ</v>
      </c>
      <c r="E182" s="24"/>
      <c r="F182" s="24"/>
      <c r="G182" s="24">
        <v>235</v>
      </c>
      <c r="H182" s="24" t="str">
        <f>IF(G182&gt;=230,"ЗАЧЕТ", IF(G182&lt;=229,"НЕЗАЧЕТ"))</f>
        <v>ЗАЧЕТ</v>
      </c>
      <c r="I182" s="24">
        <v>36</v>
      </c>
      <c r="J182" s="24" t="str">
        <f>IF(I182&gt;=42,"ЗАЧЕТ", IF(I182&lt;=41,"НЕЗАЧЕТ"))</f>
        <v>НЕЗАЧЕТ</v>
      </c>
      <c r="K182" s="24">
        <v>14</v>
      </c>
      <c r="L182" s="24" t="str">
        <f>IF(K182&gt;=13,"ЗАЧЕТ", IF(K182&lt;=12,"НЕЗАЧЕТ"))</f>
        <v>ЗАЧЕТ</v>
      </c>
      <c r="M182" s="29">
        <v>3</v>
      </c>
      <c r="N182" s="29" t="str">
        <f>IF(M182&gt;=3,"ЗАЧЕТ", IF(M182&lt;=2,"НЕЗАЧЕТ"))</f>
        <v>ЗАЧЕТ</v>
      </c>
    </row>
    <row r="183" spans="1:14" x14ac:dyDescent="0.25">
      <c r="A183" s="27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9"/>
      <c r="N183" s="29"/>
    </row>
    <row r="184" spans="1:14" x14ac:dyDescent="0.25">
      <c r="A184" s="23" t="s">
        <v>127</v>
      </c>
      <c r="B184" s="24"/>
      <c r="C184" s="25"/>
      <c r="D184" s="24"/>
      <c r="E184" s="24"/>
      <c r="F184" s="24"/>
      <c r="G184" s="24"/>
      <c r="H184" s="24"/>
      <c r="I184" s="24"/>
      <c r="J184" s="24"/>
      <c r="K184" s="24"/>
      <c r="L184" s="24"/>
      <c r="M184" s="29">
        <v>1</v>
      </c>
      <c r="N184" s="29" t="str">
        <f>IF(M184&gt;=3,"ЗАЧЕТ", IF(M184&lt;=2,"НЕЗАЧЕТ"))</f>
        <v>НЕЗАЧЕТ</v>
      </c>
    </row>
    <row r="185" spans="1:14" x14ac:dyDescent="0.25">
      <c r="A185" s="27"/>
      <c r="B185" s="24" t="s">
        <v>14</v>
      </c>
      <c r="C185" s="24">
        <v>11.7</v>
      </c>
      <c r="D185" s="24" t="str">
        <f>IF(C185&lt;=9.3,"ЗАЧЕТ", IF(C185&gt;=9.4,"НЕЗАЧЕТ"))</f>
        <v>НЕЗАЧЕТ</v>
      </c>
      <c r="E185" s="24"/>
      <c r="F185" s="24"/>
      <c r="G185" s="24">
        <v>172</v>
      </c>
      <c r="H185" s="24" t="str">
        <f>IF(G185&gt;=185,"ЗАЧЕТ", IF(G185&lt;=184,"НЕЗАЧЕТ"))</f>
        <v>НЕЗАЧЕТ</v>
      </c>
      <c r="I185" s="24">
        <v>1</v>
      </c>
      <c r="J185" s="24" t="str">
        <f>IF(I185&gt;=16,"ЗАЧЕТ", IF(I185&lt;=15,"НЕЗАЧЕТ"))</f>
        <v>НЕЗАЧЕТ</v>
      </c>
      <c r="K185" s="24">
        <v>19</v>
      </c>
      <c r="L185" s="24" t="str">
        <f>IF(K185&gt;=16,"ЗАЧЕТ", IF(K185&lt;=15,"НЕЗАЧЕТ"))</f>
        <v>ЗАЧЕТ</v>
      </c>
      <c r="M185" s="29"/>
      <c r="N185" s="29"/>
    </row>
    <row r="186" spans="1:14" x14ac:dyDescent="0.25">
      <c r="A186" s="23" t="s">
        <v>37</v>
      </c>
      <c r="B186" s="24" t="s">
        <v>13</v>
      </c>
      <c r="C186" s="25">
        <v>8.4</v>
      </c>
      <c r="D186" s="24" t="str">
        <f>IF(C186&lt;=8,"ЗАЧЕТ", IF(C186&gt;=8.1,"НЕЗАЧЕТ"))</f>
        <v>НЕЗАЧЕТ</v>
      </c>
      <c r="E186" s="24"/>
      <c r="F186" s="24"/>
      <c r="G186" s="24">
        <v>230</v>
      </c>
      <c r="H186" s="24" t="str">
        <f>IF(G186&gt;=230,"ЗАЧЕТ", IF(G186&lt;=229,"НЕЗАЧЕТ"))</f>
        <v>ЗАЧЕТ</v>
      </c>
      <c r="I186" s="24">
        <v>43</v>
      </c>
      <c r="J186" s="24" t="str">
        <f>IF(I186&gt;=42,"ЗАЧЕТ", IF(I186&lt;=41,"НЕЗАЧЕТ"))</f>
        <v>ЗАЧЕТ</v>
      </c>
      <c r="K186" s="24">
        <v>18</v>
      </c>
      <c r="L186" s="24" t="str">
        <f>IF(K186&gt;=13,"ЗАЧЕТ", IF(K186&lt;=12,"НЕЗАЧЕТ"))</f>
        <v>ЗАЧЕТ</v>
      </c>
      <c r="M186" s="29">
        <v>3</v>
      </c>
      <c r="N186" s="29" t="str">
        <f>IF(M186&gt;=3,"ЗАЧЕТ", IF(M186&lt;=2,"НЕЗАЧЕТ"))</f>
        <v>ЗАЧЕТ</v>
      </c>
    </row>
    <row r="187" spans="1:14" x14ac:dyDescent="0.25">
      <c r="A187" s="27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9"/>
      <c r="N187" s="29"/>
    </row>
    <row r="188" spans="1:14" x14ac:dyDescent="0.25">
      <c r="A188" s="23" t="s">
        <v>109</v>
      </c>
      <c r="B188" s="24" t="s">
        <v>13</v>
      </c>
      <c r="C188" s="25">
        <v>8.5</v>
      </c>
      <c r="D188" s="24" t="str">
        <f>IF(C188&lt;=8,"ЗАЧЕТ", IF(C188&gt;=8.1,"НЕЗАЧЕТ"))</f>
        <v>НЕЗАЧЕТ</v>
      </c>
      <c r="E188" s="24"/>
      <c r="F188" s="24"/>
      <c r="G188" s="24">
        <v>235</v>
      </c>
      <c r="H188" s="24" t="str">
        <f>IF(G188&gt;=230,"ЗАЧЕТ", IF(G188&lt;=229,"НЕЗАЧЕТ"))</f>
        <v>ЗАЧЕТ</v>
      </c>
      <c r="I188" s="24">
        <v>42</v>
      </c>
      <c r="J188" s="24" t="str">
        <f>IF(I188&gt;=42,"ЗАЧЕТ", IF(I188&lt;=41,"НЕЗАЧЕТ"))</f>
        <v>ЗАЧЕТ</v>
      </c>
      <c r="K188" s="24">
        <v>20</v>
      </c>
      <c r="L188" s="24" t="str">
        <f>IF(K188&gt;=13,"ЗАЧЕТ", IF(K188&lt;=12,"НЕЗАЧЕТ"))</f>
        <v>ЗАЧЕТ</v>
      </c>
      <c r="M188" s="29">
        <v>3</v>
      </c>
      <c r="N188" s="29" t="str">
        <f>IF(M188&gt;=3,"ЗАЧЕТ", IF(M188&lt;=2,"НЕЗАЧЕТ"))</f>
        <v>ЗАЧЕТ</v>
      </c>
    </row>
    <row r="189" spans="1:14" x14ac:dyDescent="0.25">
      <c r="A189" s="27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9"/>
      <c r="N189" s="29"/>
    </row>
    <row r="190" spans="1:14" x14ac:dyDescent="0.25">
      <c r="A190" s="23" t="s">
        <v>48</v>
      </c>
      <c r="B190" s="24" t="s">
        <v>13</v>
      </c>
      <c r="C190" s="25">
        <v>8.5</v>
      </c>
      <c r="D190" s="24" t="str">
        <f>IF(C190&lt;=8,"ЗАЧЕТ", IF(C190&gt;=8.1,"НЕЗАЧЕТ"))</f>
        <v>НЕЗАЧЕТ</v>
      </c>
      <c r="E190" s="24">
        <v>3.1</v>
      </c>
      <c r="F190" s="24" t="str">
        <f>IF(E190&lt;=3.26,"ЗАЧЕТ", IF(E190&gt;=3.27,"НЕЗАЧЕТ"))</f>
        <v>ЗАЧЕТ</v>
      </c>
      <c r="G190" s="24">
        <v>230</v>
      </c>
      <c r="H190" s="24" t="str">
        <f>IF(G190&gt;=230,"ЗАЧЕТ", IF(G190&lt;=229,"НЕЗАЧЕТ"))</f>
        <v>ЗАЧЕТ</v>
      </c>
      <c r="I190" s="24">
        <v>30</v>
      </c>
      <c r="J190" s="24" t="str">
        <f>IF(I190&gt;=42,"ЗАЧЕТ", IF(I190&lt;=41,"НЕЗАЧЕТ"))</f>
        <v>НЕЗАЧЕТ</v>
      </c>
      <c r="K190" s="24">
        <v>12</v>
      </c>
      <c r="L190" s="24" t="str">
        <f>IF(K190&gt;=13,"ЗАЧЕТ", IF(K190&lt;=12,"НЕЗАЧЕТ"))</f>
        <v>НЕЗАЧЕТ</v>
      </c>
      <c r="M190" s="29">
        <v>2</v>
      </c>
      <c r="N190" s="29" t="str">
        <f>IF(M190&gt;=3,"ЗАЧЕТ", IF(M190&lt;=2,"НЕЗАЧЕТ"))</f>
        <v>НЕЗАЧЕТ</v>
      </c>
    </row>
    <row r="191" spans="1:14" x14ac:dyDescent="0.25">
      <c r="A191" s="27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9"/>
      <c r="N191" s="29"/>
    </row>
    <row r="192" spans="1:14" x14ac:dyDescent="0.25">
      <c r="A192" s="23" t="s">
        <v>107</v>
      </c>
      <c r="B192" s="24" t="s">
        <v>13</v>
      </c>
      <c r="C192" s="25">
        <v>8.6</v>
      </c>
      <c r="D192" s="24" t="str">
        <f>IF(C192&lt;=8,"ЗАЧЕТ", IF(C192&gt;=8.1,"НЕЗАЧЕТ"))</f>
        <v>НЕЗАЧЕТ</v>
      </c>
      <c r="E192" s="24"/>
      <c r="F192" s="24"/>
      <c r="G192" s="24">
        <v>240</v>
      </c>
      <c r="H192" s="24" t="str">
        <f>IF(G192&gt;=230,"ЗАЧЕТ", IF(G192&lt;=229,"НЕЗАЧЕТ"))</f>
        <v>ЗАЧЕТ</v>
      </c>
      <c r="I192" s="24">
        <v>42</v>
      </c>
      <c r="J192" s="24" t="str">
        <f>IF(I192&gt;=42,"ЗАЧЕТ", IF(I192&lt;=41,"НЕЗАЧЕТ"))</f>
        <v>ЗАЧЕТ</v>
      </c>
      <c r="K192" s="24">
        <v>15</v>
      </c>
      <c r="L192" s="24" t="str">
        <f>IF(K192&gt;=13,"ЗАЧЕТ", IF(K192&lt;=12,"НЕЗАЧЕТ"))</f>
        <v>ЗАЧЕТ</v>
      </c>
      <c r="M192" s="29">
        <v>3</v>
      </c>
      <c r="N192" s="29" t="str">
        <f>IF(M192&gt;=3,"ЗАЧЕТ", IF(M192&lt;=2,"НЕЗАЧЕТ"))</f>
        <v>ЗАЧЕТ</v>
      </c>
    </row>
    <row r="193" spans="1:14" x14ac:dyDescent="0.25">
      <c r="A193" s="27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9"/>
      <c r="N193" s="29"/>
    </row>
    <row r="194" spans="1:14" x14ac:dyDescent="0.25">
      <c r="A194" s="23" t="s">
        <v>130</v>
      </c>
      <c r="B194" s="24" t="s">
        <v>13</v>
      </c>
      <c r="C194" s="25">
        <v>8</v>
      </c>
      <c r="D194" s="24" t="str">
        <f>IF(C194&lt;=8,"ЗАЧЕТ", IF(C194&gt;=8.1,"НЕЗАЧЕТ"))</f>
        <v>ЗАЧЕТ</v>
      </c>
      <c r="E194" s="24">
        <v>2.59</v>
      </c>
      <c r="F194" s="24" t="str">
        <f>IF(E194&lt;=3.26,"ЗАЧЕТ", IF(E194&gt;=3.27,"НЕЗАЧЕТ"))</f>
        <v>ЗАЧЕТ</v>
      </c>
      <c r="G194" s="24">
        <v>245</v>
      </c>
      <c r="H194" s="24" t="str">
        <f>IF(G194&gt;=230,"ЗАЧЕТ", IF(G194&lt;=229,"НЕЗАЧЕТ"))</f>
        <v>ЗАЧЕТ</v>
      </c>
      <c r="I194" s="24">
        <v>42</v>
      </c>
      <c r="J194" s="24" t="str">
        <f>IF(I194&gt;=42,"ЗАЧЕТ", IF(I194&lt;=41,"НЕЗАЧЕТ"))</f>
        <v>ЗАЧЕТ</v>
      </c>
      <c r="K194" s="24">
        <v>15</v>
      </c>
      <c r="L194" s="24" t="str">
        <f>IF(K194&gt;=13,"ЗАЧЕТ", IF(K194&lt;=12,"НЕЗАЧЕТ"))</f>
        <v>ЗАЧЕТ</v>
      </c>
      <c r="M194" s="29">
        <v>5</v>
      </c>
      <c r="N194" s="29" t="str">
        <f>IF(M194&gt;=3,"ЗАЧЕТ", IF(M194&lt;=2,"НЕЗАЧЕТ"))</f>
        <v>ЗАЧЕТ</v>
      </c>
    </row>
    <row r="195" spans="1:14" x14ac:dyDescent="0.25">
      <c r="A195" s="27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9"/>
      <c r="N195" s="29"/>
    </row>
    <row r="196" spans="1:14" x14ac:dyDescent="0.25">
      <c r="A196" s="23" t="s">
        <v>121</v>
      </c>
      <c r="B196" s="24" t="s">
        <v>13</v>
      </c>
      <c r="C196" s="25">
        <v>8.6999999999999993</v>
      </c>
      <c r="D196" s="24" t="str">
        <f>IF(C196&lt;=8,"ЗАЧЕТ", IF(C196&gt;=8.1,"НЕЗАЧЕТ"))</f>
        <v>НЕЗАЧЕТ</v>
      </c>
      <c r="E196" s="24"/>
      <c r="F196" s="24"/>
      <c r="G196" s="24">
        <v>250</v>
      </c>
      <c r="H196" s="24" t="str">
        <f>IF(G196&gt;=230,"ЗАЧЕТ", IF(G196&lt;=229,"НЕЗАЧЕТ"))</f>
        <v>ЗАЧЕТ</v>
      </c>
      <c r="I196" s="24">
        <v>41</v>
      </c>
      <c r="J196" s="24" t="str">
        <f>IF(I196&gt;=42,"ЗАЧЕТ", IF(I196&lt;=41,"НЕЗАЧЕТ"))</f>
        <v>НЕЗАЧЕТ</v>
      </c>
      <c r="K196" s="24">
        <v>11</v>
      </c>
      <c r="L196" s="24" t="str">
        <f>IF(K196&gt;=13,"ЗАЧЕТ", IF(K196&lt;=12,"НЕЗАЧЕТ"))</f>
        <v>НЕЗАЧЕТ</v>
      </c>
      <c r="M196" s="29">
        <v>1</v>
      </c>
      <c r="N196" s="29" t="str">
        <f>IF(M196&gt;=3,"ЗАЧЕТ", IF(M196&lt;=2,"НЕЗАЧЕТ"))</f>
        <v>НЕЗАЧЕТ</v>
      </c>
    </row>
    <row r="197" spans="1:14" x14ac:dyDescent="0.25">
      <c r="A197" s="27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9"/>
      <c r="N197" s="29"/>
    </row>
    <row r="198" spans="1:14" x14ac:dyDescent="0.25">
      <c r="A198" s="23" t="s">
        <v>140</v>
      </c>
      <c r="B198" s="24" t="s">
        <v>13</v>
      </c>
      <c r="C198" s="25">
        <v>8.4</v>
      </c>
      <c r="D198" s="24" t="str">
        <f>IF(C198&lt;=8,"ЗАЧЕТ", IF(C198&gt;=8.1,"НЕЗАЧЕТ"))</f>
        <v>НЕЗАЧЕТ</v>
      </c>
      <c r="E198" s="24">
        <v>3.09</v>
      </c>
      <c r="F198" s="24" t="str">
        <f>IF(E198&lt;=3.26,"ЗАЧЕТ", IF(E198&gt;=3.27,"НЕЗАЧЕТ"))</f>
        <v>ЗАЧЕТ</v>
      </c>
      <c r="G198" s="24">
        <v>250</v>
      </c>
      <c r="H198" s="24" t="str">
        <f>IF(G198&gt;=230,"ЗАЧЕТ", IF(G198&lt;=229,"НЕЗАЧЕТ"))</f>
        <v>ЗАЧЕТ</v>
      </c>
      <c r="I198" s="24">
        <v>42</v>
      </c>
      <c r="J198" s="24" t="str">
        <f>IF(I198&gt;=42,"ЗАЧЕТ", IF(I198&lt;=41,"НЕЗАЧЕТ"))</f>
        <v>ЗАЧЕТ</v>
      </c>
      <c r="K198" s="24">
        <v>8</v>
      </c>
      <c r="L198" s="24" t="str">
        <f>IF(K198&gt;=13,"ЗАЧЕТ", IF(K198&lt;=12,"НЕЗАЧЕТ"))</f>
        <v>НЕЗАЧЕТ</v>
      </c>
      <c r="M198" s="29">
        <v>3</v>
      </c>
      <c r="N198" s="29" t="str">
        <f>IF(M198&gt;=3,"ЗАЧЕТ", IF(M198&lt;=2,"НЕЗАЧЕТ"))</f>
        <v>ЗАЧЕТ</v>
      </c>
    </row>
    <row r="199" spans="1:14" x14ac:dyDescent="0.25">
      <c r="A199" s="27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9"/>
      <c r="N199" s="29"/>
    </row>
    <row r="200" spans="1:14" x14ac:dyDescent="0.25">
      <c r="A200" s="23" t="s">
        <v>139</v>
      </c>
      <c r="B200" s="24" t="s">
        <v>13</v>
      </c>
      <c r="C200" s="25">
        <v>8.6999999999999993</v>
      </c>
      <c r="D200" s="24" t="str">
        <f>IF(C200&lt;=8,"ЗАЧЕТ", IF(C200&gt;=8.1,"НЕЗАЧЕТ"))</f>
        <v>НЕЗАЧЕТ</v>
      </c>
      <c r="E200" s="24"/>
      <c r="F200" s="24"/>
      <c r="G200" s="24">
        <v>215</v>
      </c>
      <c r="H200" s="24" t="str">
        <f>IF(G200&gt;=230,"ЗАЧЕТ", IF(G200&lt;=229,"НЕЗАЧЕТ"))</f>
        <v>НЕЗАЧЕТ</v>
      </c>
      <c r="I200" s="24">
        <v>24</v>
      </c>
      <c r="J200" s="24" t="str">
        <f>IF(I200&gt;=42,"ЗАЧЕТ", IF(I200&lt;=41,"НЕЗАЧЕТ"))</f>
        <v>НЕЗАЧЕТ</v>
      </c>
      <c r="K200" s="24">
        <v>7</v>
      </c>
      <c r="L200" s="24" t="str">
        <f>IF(K200&gt;=13,"ЗАЧЕТ", IF(K200&lt;=12,"НЕЗАЧЕТ"))</f>
        <v>НЕЗАЧЕТ</v>
      </c>
      <c r="M200" s="29">
        <v>0</v>
      </c>
      <c r="N200" s="29" t="str">
        <f>IF(M200&gt;=3,"ЗАЧЕТ", IF(M200&lt;=2,"НЕЗАЧЕТ"))</f>
        <v>НЕЗАЧЕТ</v>
      </c>
    </row>
    <row r="201" spans="1:14" x14ac:dyDescent="0.25">
      <c r="A201" s="27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9"/>
      <c r="N201" s="29"/>
    </row>
    <row r="202" spans="1:14" x14ac:dyDescent="0.25">
      <c r="A202" s="23" t="s">
        <v>96</v>
      </c>
      <c r="B202" s="24"/>
      <c r="C202" s="25"/>
      <c r="D202" s="24"/>
      <c r="E202" s="24"/>
      <c r="F202" s="24"/>
      <c r="G202" s="24"/>
      <c r="H202" s="24"/>
      <c r="I202" s="24"/>
      <c r="J202" s="24"/>
      <c r="K202" s="24"/>
      <c r="L202" s="24"/>
      <c r="M202" s="29">
        <v>3</v>
      </c>
      <c r="N202" s="29" t="str">
        <f>IF(M202&gt;=3,"ЗАЧЕТ", IF(M202&lt;=2,"НЕЗАЧЕТ"))</f>
        <v>ЗАЧЕТ</v>
      </c>
    </row>
    <row r="203" spans="1:14" x14ac:dyDescent="0.25">
      <c r="A203" s="27"/>
      <c r="B203" s="24" t="s">
        <v>14</v>
      </c>
      <c r="C203" s="24">
        <v>10.4</v>
      </c>
      <c r="D203" s="24" t="str">
        <f>IF(C203&lt;=9.3,"ЗАЧЕТ", IF(C203&gt;=9.4,"НЕЗАЧЕТ"))</f>
        <v>НЕЗАЧЕТ</v>
      </c>
      <c r="E203" s="24">
        <v>1.46</v>
      </c>
      <c r="F203" s="24" t="str">
        <f>IF(E203&lt;=1.52,"ЗАЧЕТ", IF(E203&gt;=1.52,"НЕЗАЧЕТ"))</f>
        <v>ЗАЧЕТ</v>
      </c>
      <c r="G203" s="24">
        <v>175</v>
      </c>
      <c r="H203" s="24" t="str">
        <f>IF(G203&gt;=185,"ЗАЧЕТ", IF(G203&lt;=184,"НЕЗАЧЕТ"))</f>
        <v>НЕЗАЧЕТ</v>
      </c>
      <c r="I203" s="24">
        <v>17</v>
      </c>
      <c r="J203" s="24" t="str">
        <f>IF(I203&gt;=16,"ЗАЧЕТ", IF(I203&lt;=15,"НЕЗАЧЕТ"))</f>
        <v>ЗАЧЕТ</v>
      </c>
      <c r="K203" s="24">
        <v>18</v>
      </c>
      <c r="L203" s="24" t="str">
        <f>IF(K203&gt;=16,"ЗАЧЕТ", IF(K203&lt;=15,"НЕЗАЧЕТ"))</f>
        <v>ЗАЧЕТ</v>
      </c>
      <c r="M203" s="29"/>
      <c r="N203" s="29"/>
    </row>
    <row r="204" spans="1:14" x14ac:dyDescent="0.25">
      <c r="A204" s="23" t="s">
        <v>119</v>
      </c>
      <c r="B204" s="24" t="s">
        <v>13</v>
      </c>
      <c r="C204" s="25">
        <v>8</v>
      </c>
      <c r="D204" s="24" t="str">
        <f>IF(C204&lt;=8,"ЗАЧЕТ", IF(C204&gt;=8.1,"НЕЗАЧЕТ"))</f>
        <v>ЗАЧЕТ</v>
      </c>
      <c r="E204" s="24"/>
      <c r="F204" s="24"/>
      <c r="G204" s="24">
        <v>233</v>
      </c>
      <c r="H204" s="24" t="str">
        <f>IF(G204&gt;=230,"ЗАЧЕТ", IF(G204&lt;=229,"НЕЗАЧЕТ"))</f>
        <v>ЗАЧЕТ</v>
      </c>
      <c r="I204" s="24">
        <v>42</v>
      </c>
      <c r="J204" s="24" t="str">
        <f>IF(I204&gt;=42,"ЗАЧЕТ", IF(I204&lt;=41,"НЕЗАЧЕТ"))</f>
        <v>ЗАЧЕТ</v>
      </c>
      <c r="K204" s="24"/>
      <c r="L204" s="24"/>
      <c r="M204" s="29">
        <v>3</v>
      </c>
      <c r="N204" s="29" t="str">
        <f>IF(M204&gt;=3,"ЗАЧЕТ", IF(M204&lt;=2,"НЕЗАЧЕТ"))</f>
        <v>ЗАЧЕТ</v>
      </c>
    </row>
    <row r="205" spans="1:14" x14ac:dyDescent="0.25">
      <c r="A205" s="27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9"/>
      <c r="N205" s="29"/>
    </row>
    <row r="206" spans="1:14" x14ac:dyDescent="0.25">
      <c r="A206" s="23" t="s">
        <v>146</v>
      </c>
      <c r="B206" s="24"/>
      <c r="C206" s="25"/>
      <c r="D206" s="24"/>
      <c r="E206" s="24"/>
      <c r="F206" s="24"/>
      <c r="G206" s="24"/>
      <c r="H206" s="24"/>
      <c r="I206" s="24"/>
      <c r="J206" s="24"/>
      <c r="K206" s="24"/>
      <c r="L206" s="24"/>
      <c r="M206" s="29">
        <v>0</v>
      </c>
      <c r="N206" s="29" t="str">
        <f>IF(M206&gt;=3,"ЗАЧЕТ", IF(M206&lt;=2,"НЕЗАЧЕТ"))</f>
        <v>НЕЗАЧЕТ</v>
      </c>
    </row>
    <row r="207" spans="1:14" x14ac:dyDescent="0.25">
      <c r="A207" s="27"/>
      <c r="B207" s="24" t="s">
        <v>14</v>
      </c>
      <c r="C207" s="24">
        <v>10.3</v>
      </c>
      <c r="D207" s="24" t="str">
        <f>IF(C207&lt;=9.3,"ЗАЧЕТ", IF(C207&gt;=9.4,"НЕЗАЧЕТ"))</f>
        <v>НЕЗАЧЕТ</v>
      </c>
      <c r="E207" s="24"/>
      <c r="F207" s="24"/>
      <c r="G207" s="24">
        <v>178</v>
      </c>
      <c r="H207" s="24" t="str">
        <f>IF(G207&gt;=185,"ЗАЧЕТ", IF(G207&lt;=184,"НЕЗАЧЕТ"))</f>
        <v>НЕЗАЧЕТ</v>
      </c>
      <c r="I207" s="24">
        <v>14</v>
      </c>
      <c r="J207" s="24" t="str">
        <f>IF(I207&gt;=16,"ЗАЧЕТ", IF(I207&lt;=15,"НЕЗАЧЕТ"))</f>
        <v>НЕЗАЧЕТ</v>
      </c>
      <c r="K207" s="24">
        <v>7</v>
      </c>
      <c r="L207" s="24" t="str">
        <f>IF(K207&gt;=16,"ЗАЧЕТ", IF(K207&lt;=15,"НЕЗАЧЕТ"))</f>
        <v>НЕЗАЧЕТ</v>
      </c>
      <c r="M207" s="29"/>
      <c r="N207" s="29"/>
    </row>
    <row r="208" spans="1:14" x14ac:dyDescent="0.25">
      <c r="A208" s="23" t="s">
        <v>99</v>
      </c>
      <c r="B208" s="24" t="s">
        <v>13</v>
      </c>
      <c r="C208" s="25">
        <v>8.3000000000000007</v>
      </c>
      <c r="D208" s="24" t="str">
        <f>IF(C208&lt;=8,"ЗАЧЕТ", IF(C208&gt;=8.1,"НЕЗАЧЕТ"))</f>
        <v>НЕЗАЧЕТ</v>
      </c>
      <c r="E208" s="24"/>
      <c r="F208" s="24"/>
      <c r="G208" s="24">
        <v>220</v>
      </c>
      <c r="H208" s="24" t="str">
        <f>IF(G208&gt;=230,"ЗАЧЕТ", IF(G208&lt;=229,"НЕЗАЧЕТ"))</f>
        <v>НЕЗАЧЕТ</v>
      </c>
      <c r="I208" s="24">
        <v>36</v>
      </c>
      <c r="J208" s="24" t="str">
        <f>IF(I208&gt;=42,"ЗАЧЕТ", IF(I208&lt;=41,"НЕЗАЧЕТ"))</f>
        <v>НЕЗАЧЕТ</v>
      </c>
      <c r="K208" s="24">
        <v>11</v>
      </c>
      <c r="L208" s="24" t="str">
        <f>IF(K208&gt;=13,"ЗАЧЕТ", IF(K208&lt;=12,"НЕЗАЧЕТ"))</f>
        <v>НЕЗАЧЕТ</v>
      </c>
      <c r="M208" s="29">
        <v>0</v>
      </c>
      <c r="N208" s="29" t="str">
        <f>IF(M208&gt;=3,"ЗАЧЕТ", IF(M208&lt;=2,"НЕЗАЧЕТ"))</f>
        <v>НЕЗАЧЕТ</v>
      </c>
    </row>
    <row r="209" spans="1:14" x14ac:dyDescent="0.25">
      <c r="A209" s="27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9"/>
      <c r="N209" s="29"/>
    </row>
    <row r="210" spans="1:14" x14ac:dyDescent="0.25">
      <c r="A210" s="23" t="s">
        <v>76</v>
      </c>
      <c r="B210" s="24"/>
      <c r="C210" s="25"/>
      <c r="D210" s="24"/>
      <c r="E210" s="24"/>
      <c r="F210" s="24"/>
      <c r="G210" s="24"/>
      <c r="H210" s="24"/>
      <c r="I210" s="24"/>
      <c r="J210" s="24"/>
      <c r="K210" s="24"/>
      <c r="L210" s="24"/>
      <c r="M210" s="29">
        <v>3</v>
      </c>
      <c r="N210" s="29" t="str">
        <f>IF(M210&gt;=3,"ЗАЧЕТ", IF(M210&lt;=2,"НЕЗАЧЕТ"))</f>
        <v>ЗАЧЕТ</v>
      </c>
    </row>
    <row r="211" spans="1:14" x14ac:dyDescent="0.25">
      <c r="A211" s="27"/>
      <c r="B211" s="24" t="s">
        <v>14</v>
      </c>
      <c r="C211" s="24">
        <v>10.1</v>
      </c>
      <c r="D211" s="24" t="str">
        <f>IF(C211&lt;=9.3,"ЗАЧЕТ", IF(C211&gt;=9.4,"НЕЗАЧЕТ"))</f>
        <v>НЕЗАЧЕТ</v>
      </c>
      <c r="E211" s="24"/>
      <c r="F211" s="24"/>
      <c r="G211" s="24">
        <v>187</v>
      </c>
      <c r="H211" s="24" t="str">
        <f>IF(G211&gt;=185,"ЗАЧЕТ", IF(G211&lt;=184,"НЕЗАЧЕТ"))</f>
        <v>ЗАЧЕТ</v>
      </c>
      <c r="I211" s="24">
        <v>16</v>
      </c>
      <c r="J211" s="24" t="str">
        <f>IF(I211&gt;=16,"ЗАЧЕТ", IF(I211&lt;=15,"НЕЗАЧЕТ"))</f>
        <v>ЗАЧЕТ</v>
      </c>
      <c r="K211" s="24">
        <v>17</v>
      </c>
      <c r="L211" s="24" t="str">
        <f>IF(K211&gt;=16,"ЗАЧЕТ", IF(K211&lt;=15,"НЕЗАЧЕТ"))</f>
        <v>ЗАЧЕТ</v>
      </c>
      <c r="M211" s="29"/>
      <c r="N211" s="29"/>
    </row>
    <row r="212" spans="1:14" x14ac:dyDescent="0.25">
      <c r="A212" s="23" t="s">
        <v>104</v>
      </c>
      <c r="B212" s="24"/>
      <c r="C212" s="25"/>
      <c r="D212" s="24"/>
      <c r="E212" s="24"/>
      <c r="F212" s="24"/>
      <c r="G212" s="24"/>
      <c r="H212" s="24"/>
      <c r="I212" s="24"/>
      <c r="J212" s="24"/>
      <c r="K212" s="24"/>
      <c r="L212" s="24"/>
      <c r="M212" s="29">
        <v>2</v>
      </c>
      <c r="N212" s="29" t="str">
        <f>IF(M212&gt;=3,"ЗАЧЕТ", IF(M212&lt;=2,"НЕЗАЧЕТ"))</f>
        <v>НЕЗАЧЕТ</v>
      </c>
    </row>
    <row r="213" spans="1:14" x14ac:dyDescent="0.25">
      <c r="A213" s="27"/>
      <c r="B213" s="24" t="s">
        <v>14</v>
      </c>
      <c r="C213" s="24">
        <v>10.1</v>
      </c>
      <c r="D213" s="24" t="str">
        <f>IF(C213&lt;=9.3,"ЗАЧЕТ", IF(C213&gt;=9.4,"НЕЗАЧЕТ"))</f>
        <v>НЕЗАЧЕТ</v>
      </c>
      <c r="E213" s="24">
        <v>1.5</v>
      </c>
      <c r="F213" s="24" t="str">
        <f>IF(E213&lt;=1.52,"ЗАЧЕТ", IF(E213&gt;=1.52,"НЕЗАЧЕТ"))</f>
        <v>ЗАЧЕТ</v>
      </c>
      <c r="G213" s="24">
        <v>178</v>
      </c>
      <c r="H213" s="24" t="str">
        <f>IF(G213&gt;=185,"ЗАЧЕТ", IF(G213&lt;=184,"НЕЗАЧЕТ"))</f>
        <v>НЕЗАЧЕТ</v>
      </c>
      <c r="I213" s="24">
        <v>16</v>
      </c>
      <c r="J213" s="24" t="str">
        <f>IF(I213&gt;=16,"ЗАЧЕТ", IF(I213&lt;=15,"НЕЗАЧЕТ"))</f>
        <v>ЗАЧЕТ</v>
      </c>
      <c r="K213" s="24">
        <v>13</v>
      </c>
      <c r="L213" s="24" t="str">
        <f>IF(K213&gt;=16,"ЗАЧЕТ", IF(K213&lt;=15,"НЕЗАЧЕТ"))</f>
        <v>НЕЗАЧЕТ</v>
      </c>
      <c r="M213" s="29"/>
      <c r="N213" s="29"/>
    </row>
    <row r="214" spans="1:14" x14ac:dyDescent="0.25">
      <c r="A214" s="23" t="s">
        <v>142</v>
      </c>
      <c r="B214" s="24" t="s">
        <v>13</v>
      </c>
      <c r="C214" s="25"/>
      <c r="D214" s="24"/>
      <c r="E214" s="24"/>
      <c r="F214" s="24"/>
      <c r="G214" s="24">
        <v>240</v>
      </c>
      <c r="H214" s="24" t="str">
        <f>IF(G214&gt;=230,"ЗАЧЕТ", IF(G214&lt;=229,"НЕЗАЧЕТ"))</f>
        <v>ЗАЧЕТ</v>
      </c>
      <c r="I214" s="24">
        <v>42</v>
      </c>
      <c r="J214" s="24" t="str">
        <f>IF(I214&gt;=42,"ЗАЧЕТ", IF(I214&lt;=41,"НЕЗАЧЕТ"))</f>
        <v>ЗАЧЕТ</v>
      </c>
      <c r="K214" s="24">
        <v>20</v>
      </c>
      <c r="L214" s="24" t="str">
        <f>IF(K214&gt;=13,"ЗАЧЕТ", IF(K214&lt;=12,"НЕЗАЧЕТ"))</f>
        <v>ЗАЧЕТ</v>
      </c>
      <c r="M214" s="29">
        <v>3</v>
      </c>
      <c r="N214" s="29" t="str">
        <f>IF(M214&gt;=3,"ЗАЧЕТ", IF(M214&lt;=2,"НЕЗАЧЕТ"))</f>
        <v>ЗАЧЕТ</v>
      </c>
    </row>
    <row r="215" spans="1:14" x14ac:dyDescent="0.25">
      <c r="A215" s="27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9"/>
      <c r="N215" s="29"/>
    </row>
    <row r="216" spans="1:14" x14ac:dyDescent="0.25">
      <c r="A216" s="23" t="s">
        <v>128</v>
      </c>
      <c r="B216" s="24"/>
      <c r="C216" s="25"/>
      <c r="D216" s="24"/>
      <c r="E216" s="24"/>
      <c r="F216" s="24"/>
      <c r="G216" s="24"/>
      <c r="H216" s="24"/>
      <c r="I216" s="24"/>
      <c r="J216" s="24"/>
      <c r="K216" s="24"/>
      <c r="L216" s="24"/>
      <c r="M216" s="29">
        <v>4</v>
      </c>
      <c r="N216" s="29" t="str">
        <f>IF(M216&gt;=3,"ЗАЧЕТ", IF(M216&lt;=2,"НЕЗАЧЕТ"))</f>
        <v>ЗАЧЕТ</v>
      </c>
    </row>
    <row r="217" spans="1:14" x14ac:dyDescent="0.25">
      <c r="A217" s="27"/>
      <c r="B217" s="24" t="s">
        <v>14</v>
      </c>
      <c r="C217" s="24">
        <v>10.1</v>
      </c>
      <c r="D217" s="24" t="str">
        <f>IF(C217&lt;=9.3,"ЗАЧЕТ", IF(C217&gt;=9.4,"НЕЗАЧЕТ"))</f>
        <v>НЕЗАЧЕТ</v>
      </c>
      <c r="E217" s="24">
        <v>1.44</v>
      </c>
      <c r="F217" s="24" t="str">
        <f>IF(E217&lt;=1.52,"ЗАЧЕТ", IF(E217&gt;=1.52,"НЕЗАЧЕТ"))</f>
        <v>ЗАЧЕТ</v>
      </c>
      <c r="G217" s="24">
        <v>185</v>
      </c>
      <c r="H217" s="24" t="str">
        <f>IF(G217&gt;=185,"ЗАЧЕТ", IF(G217&lt;=184,"НЕЗАЧЕТ"))</f>
        <v>ЗАЧЕТ</v>
      </c>
      <c r="I217" s="24">
        <v>16</v>
      </c>
      <c r="J217" s="24" t="str">
        <f>IF(I217&gt;=16,"ЗАЧЕТ", IF(I217&lt;=15,"НЕЗАЧЕТ"))</f>
        <v>ЗАЧЕТ</v>
      </c>
      <c r="K217" s="24">
        <v>18</v>
      </c>
      <c r="L217" s="24" t="str">
        <f>IF(K217&gt;=16,"ЗАЧЕТ", IF(K217&lt;=15,"НЕЗАЧЕТ"))</f>
        <v>ЗАЧЕТ</v>
      </c>
      <c r="M217" s="29"/>
      <c r="N217" s="29"/>
    </row>
    <row r="218" spans="1:14" x14ac:dyDescent="0.25">
      <c r="A218" s="23" t="s">
        <v>91</v>
      </c>
      <c r="B218" s="24"/>
      <c r="C218" s="25"/>
      <c r="D218" s="24"/>
      <c r="E218" s="24"/>
      <c r="F218" s="24"/>
      <c r="G218" s="24"/>
      <c r="H218" s="24"/>
      <c r="I218" s="24"/>
      <c r="J218" s="24"/>
      <c r="K218" s="24"/>
      <c r="L218" s="24"/>
      <c r="M218" s="29">
        <v>1</v>
      </c>
      <c r="N218" s="29" t="str">
        <f>IF(M218&gt;=3,"ЗАЧЕТ", IF(M218&lt;=2,"НЕЗАЧЕТ"))</f>
        <v>НЕЗАЧЕТ</v>
      </c>
    </row>
    <row r="219" spans="1:14" x14ac:dyDescent="0.25">
      <c r="A219" s="27"/>
      <c r="B219" s="24" t="s">
        <v>14</v>
      </c>
      <c r="C219" s="24">
        <v>9.9</v>
      </c>
      <c r="D219" s="24" t="str">
        <f>IF(C219&lt;=9.3,"ЗАЧЕТ", IF(C219&gt;=9.4,"НЕЗАЧЕТ"))</f>
        <v>НЕЗАЧЕТ</v>
      </c>
      <c r="E219" s="24"/>
      <c r="F219" s="24"/>
      <c r="G219" s="24">
        <v>185</v>
      </c>
      <c r="H219" s="24" t="str">
        <f>IF(G219&gt;=185,"ЗАЧЕТ", IF(G219&lt;=184,"НЕЗАЧЕТ"))</f>
        <v>ЗАЧЕТ</v>
      </c>
      <c r="I219" s="24">
        <v>7</v>
      </c>
      <c r="J219" s="24" t="str">
        <f>IF(I219&gt;=16,"ЗАЧЕТ", IF(I219&lt;=15,"НЕЗАЧЕТ"))</f>
        <v>НЕЗАЧЕТ</v>
      </c>
      <c r="K219" s="24">
        <v>10</v>
      </c>
      <c r="L219" s="24" t="str">
        <f>IF(K219&gt;=16,"ЗАЧЕТ", IF(K219&lt;=15,"НЕЗАЧЕТ"))</f>
        <v>НЕЗАЧЕТ</v>
      </c>
      <c r="M219" s="29"/>
      <c r="N219" s="29"/>
    </row>
    <row r="220" spans="1:14" x14ac:dyDescent="0.25">
      <c r="A220" s="23" t="s">
        <v>72</v>
      </c>
      <c r="B220" s="24"/>
      <c r="C220" s="25"/>
      <c r="D220" s="24"/>
      <c r="E220" s="24"/>
      <c r="F220" s="24"/>
      <c r="G220" s="24"/>
      <c r="H220" s="24"/>
      <c r="I220" s="24"/>
      <c r="J220" s="24"/>
      <c r="K220" s="24"/>
      <c r="L220" s="24"/>
      <c r="M220" s="29">
        <v>1</v>
      </c>
      <c r="N220" s="29" t="str">
        <f>IF(M220&gt;=3,"ЗАЧЕТ", IF(M220&lt;=2,"НЕЗАЧЕТ"))</f>
        <v>НЕЗАЧЕТ</v>
      </c>
    </row>
    <row r="221" spans="1:14" x14ac:dyDescent="0.25">
      <c r="A221" s="27"/>
      <c r="B221" s="24" t="s">
        <v>14</v>
      </c>
      <c r="C221" s="24">
        <v>9.9</v>
      </c>
      <c r="D221" s="24" t="str">
        <f>IF(C221&lt;=9.3,"ЗАЧЕТ", IF(C221&gt;=9.4,"НЕЗАЧЕТ"))</f>
        <v>НЕЗАЧЕТ</v>
      </c>
      <c r="E221" s="24">
        <v>1.57</v>
      </c>
      <c r="F221" s="24" t="str">
        <f>IF(E221&lt;=1.52,"ЗАЧЕТ", IF(E221&gt;=1.52,"НЕЗАЧЕТ"))</f>
        <v>НЕЗАЧЕТ</v>
      </c>
      <c r="G221" s="24">
        <v>190</v>
      </c>
      <c r="H221" s="24" t="str">
        <f>IF(G221&gt;=185,"ЗАЧЕТ", IF(G221&lt;=184,"НЕЗАЧЕТ"))</f>
        <v>ЗАЧЕТ</v>
      </c>
      <c r="I221" s="24">
        <v>9</v>
      </c>
      <c r="J221" s="24" t="str">
        <f>IF(I221&gt;=16,"ЗАЧЕТ", IF(I221&lt;=15,"НЕЗАЧЕТ"))</f>
        <v>НЕЗАЧЕТ</v>
      </c>
      <c r="K221" s="24">
        <v>14</v>
      </c>
      <c r="L221" s="24" t="str">
        <f>IF(K221&gt;=16,"ЗАЧЕТ", IF(K221&lt;=15,"НЕЗАЧЕТ"))</f>
        <v>НЕЗАЧЕТ</v>
      </c>
      <c r="M221" s="29"/>
      <c r="N221" s="29"/>
    </row>
    <row r="222" spans="1:14" x14ac:dyDescent="0.25">
      <c r="A222" s="23" t="s">
        <v>33</v>
      </c>
      <c r="B222" s="24"/>
      <c r="C222" s="25"/>
      <c r="D222" s="24"/>
      <c r="E222" s="24"/>
      <c r="F222" s="24"/>
      <c r="G222" s="24"/>
      <c r="H222" s="24"/>
      <c r="I222" s="24"/>
      <c r="J222" s="24"/>
      <c r="K222" s="24"/>
      <c r="L222" s="24"/>
      <c r="M222" s="29">
        <v>0</v>
      </c>
      <c r="N222" s="29" t="str">
        <f>IF(M222&gt;=3,"ЗАЧЕТ", IF(M222&lt;=2,"НЕЗАЧЕТ"))</f>
        <v>НЕЗАЧЕТ</v>
      </c>
    </row>
    <row r="223" spans="1:14" x14ac:dyDescent="0.25">
      <c r="A223" s="27"/>
      <c r="B223" s="24" t="s">
        <v>14</v>
      </c>
      <c r="C223" s="24">
        <v>10.4</v>
      </c>
      <c r="D223" s="24" t="str">
        <f>IF(C223&lt;=9.3,"ЗАЧЕТ", IF(C223&gt;=9.4,"НЕЗАЧЕТ"))</f>
        <v>НЕЗАЧЕТ</v>
      </c>
      <c r="E223" s="24"/>
      <c r="F223" s="24"/>
      <c r="G223" s="24">
        <v>180</v>
      </c>
      <c r="H223" s="24" t="str">
        <f>IF(G223&gt;=185,"ЗАЧЕТ", IF(G223&lt;=184,"НЕЗАЧЕТ"))</f>
        <v>НЕЗАЧЕТ</v>
      </c>
      <c r="I223" s="24"/>
      <c r="J223" s="24"/>
      <c r="K223" s="24">
        <v>12</v>
      </c>
      <c r="L223" s="24" t="str">
        <f>IF(K223&gt;=16,"ЗАЧЕТ", IF(K223&lt;=15,"НЕЗАЧЕТ"))</f>
        <v>НЕЗАЧЕТ</v>
      </c>
      <c r="M223" s="29"/>
      <c r="N223" s="29"/>
    </row>
    <row r="224" spans="1:14" x14ac:dyDescent="0.25">
      <c r="A224" s="23" t="s">
        <v>126</v>
      </c>
      <c r="B224" s="24"/>
      <c r="C224" s="25"/>
      <c r="D224" s="24"/>
      <c r="E224" s="24"/>
      <c r="F224" s="24"/>
      <c r="G224" s="24"/>
      <c r="H224" s="24"/>
      <c r="I224" s="24"/>
      <c r="J224" s="24"/>
      <c r="K224" s="24"/>
      <c r="L224" s="24"/>
      <c r="M224" s="29">
        <v>3</v>
      </c>
      <c r="N224" s="29" t="str">
        <f>IF(M224&gt;=3,"ЗАЧЕТ", IF(M224&lt;=2,"НЕЗАЧЕТ"))</f>
        <v>ЗАЧЕТ</v>
      </c>
    </row>
    <row r="225" spans="1:14" x14ac:dyDescent="0.25">
      <c r="A225" s="27"/>
      <c r="B225" s="24" t="s">
        <v>14</v>
      </c>
      <c r="C225" s="24">
        <v>9.5</v>
      </c>
      <c r="D225" s="24" t="str">
        <f>IF(C225&lt;=9.3,"ЗАЧЕТ", IF(C225&gt;=9.4,"НЕЗАЧЕТ"))</f>
        <v>НЕЗАЧЕТ</v>
      </c>
      <c r="E225" s="24">
        <v>1.41</v>
      </c>
      <c r="F225" s="24" t="str">
        <f>IF(E225&lt;=1.52,"ЗАЧЕТ", IF(E225&gt;=1.52,"НЕЗАЧЕТ"))</f>
        <v>ЗАЧЕТ</v>
      </c>
      <c r="G225" s="24">
        <v>180</v>
      </c>
      <c r="H225" s="24" t="str">
        <f>IF(G225&gt;=185,"ЗАЧЕТ", IF(G225&lt;=184,"НЕЗАЧЕТ"))</f>
        <v>НЕЗАЧЕТ</v>
      </c>
      <c r="I225" s="24">
        <v>20</v>
      </c>
      <c r="J225" s="24" t="str">
        <f>IF(I225&gt;=16,"ЗАЧЕТ", IF(I225&lt;=15,"НЕЗАЧЕТ"))</f>
        <v>ЗАЧЕТ</v>
      </c>
      <c r="K225" s="24">
        <v>20</v>
      </c>
      <c r="L225" s="24" t="str">
        <f>IF(K225&gt;=16,"ЗАЧЕТ", IF(K225&lt;=15,"НЕЗАЧЕТ"))</f>
        <v>ЗАЧЕТ</v>
      </c>
      <c r="M225" s="29"/>
      <c r="N225" s="29"/>
    </row>
    <row r="226" spans="1:14" x14ac:dyDescent="0.25">
      <c r="A226" s="23" t="s">
        <v>32</v>
      </c>
      <c r="B226" s="24"/>
      <c r="C226" s="25"/>
      <c r="D226" s="24"/>
      <c r="E226" s="24"/>
      <c r="F226" s="24"/>
      <c r="G226" s="24"/>
      <c r="H226" s="24"/>
      <c r="I226" s="24"/>
      <c r="J226" s="24"/>
      <c r="K226" s="24"/>
      <c r="L226" s="24"/>
      <c r="M226" s="29">
        <v>0</v>
      </c>
      <c r="N226" s="29" t="str">
        <f>IF(M226&gt;=3,"ЗАЧЕТ", IF(M226&lt;=2,"НЕЗАЧЕТ"))</f>
        <v>НЕЗАЧЕТ</v>
      </c>
    </row>
    <row r="227" spans="1:14" x14ac:dyDescent="0.25">
      <c r="A227" s="27"/>
      <c r="B227" s="24" t="s">
        <v>14</v>
      </c>
      <c r="C227" s="24">
        <v>10.3</v>
      </c>
      <c r="D227" s="24" t="str">
        <f>IF(C227&lt;=9.3,"ЗАЧЕТ", IF(C227&gt;=9.4,"НЕЗАЧЕТ"))</f>
        <v>НЕЗАЧЕТ</v>
      </c>
      <c r="E227" s="24"/>
      <c r="F227" s="24"/>
      <c r="G227" s="24">
        <v>180</v>
      </c>
      <c r="H227" s="24" t="str">
        <f>IF(G227&gt;=185,"ЗАЧЕТ", IF(G227&lt;=184,"НЕЗАЧЕТ"))</f>
        <v>НЕЗАЧЕТ</v>
      </c>
      <c r="I227" s="24"/>
      <c r="J227" s="24"/>
      <c r="K227" s="24">
        <v>12</v>
      </c>
      <c r="L227" s="24" t="str">
        <f>IF(K227&gt;=16,"ЗАЧЕТ", IF(K227&lt;=15,"НЕЗАЧЕТ"))</f>
        <v>НЕЗАЧЕТ</v>
      </c>
      <c r="M227" s="29"/>
      <c r="N227" s="29"/>
    </row>
    <row r="228" spans="1:14" x14ac:dyDescent="0.25">
      <c r="A228" s="23" t="s">
        <v>63</v>
      </c>
      <c r="B228" s="24"/>
      <c r="C228" s="25"/>
      <c r="D228" s="24"/>
      <c r="E228" s="24"/>
      <c r="F228" s="24"/>
      <c r="G228" s="24"/>
      <c r="H228" s="24"/>
      <c r="I228" s="24"/>
      <c r="J228" s="24"/>
      <c r="K228" s="24"/>
      <c r="L228" s="24"/>
      <c r="M228" s="29">
        <v>4</v>
      </c>
      <c r="N228" s="29" t="str">
        <f>IF(M228&gt;=3,"ЗАЧЕТ", IF(M228&lt;=2,"НЕЗАЧЕТ"))</f>
        <v>ЗАЧЕТ</v>
      </c>
    </row>
    <row r="229" spans="1:14" x14ac:dyDescent="0.25">
      <c r="A229" s="27"/>
      <c r="B229" s="24" t="s">
        <v>14</v>
      </c>
      <c r="C229" s="24">
        <v>9.9</v>
      </c>
      <c r="D229" s="24" t="str">
        <f>IF(C229&lt;=9.3,"ЗАЧЕТ", IF(C229&gt;=9.4,"НЕЗАЧЕТ"))</f>
        <v>НЕЗАЧЕТ</v>
      </c>
      <c r="E229" s="24">
        <v>1.35</v>
      </c>
      <c r="F229" s="24" t="str">
        <f>IF(E229&lt;=1.52,"ЗАЧЕТ", IF(E229&gt;=1.52,"НЕЗАЧЕТ"))</f>
        <v>ЗАЧЕТ</v>
      </c>
      <c r="G229" s="24">
        <v>187</v>
      </c>
      <c r="H229" s="24" t="str">
        <f>IF(G229&gt;=185,"ЗАЧЕТ", IF(G229&lt;=184,"НЕЗАЧЕТ"))</f>
        <v>ЗАЧЕТ</v>
      </c>
      <c r="I229" s="24">
        <v>17</v>
      </c>
      <c r="J229" s="24" t="str">
        <f>IF(I229&gt;=16,"ЗАЧЕТ", IF(I229&lt;=15,"НЕЗАЧЕТ"))</f>
        <v>ЗАЧЕТ</v>
      </c>
      <c r="K229" s="24">
        <v>16</v>
      </c>
      <c r="L229" s="24" t="str">
        <f>IF(K229&gt;=16,"ЗАЧЕТ", IF(K229&lt;=15,"НЕЗАЧЕТ"))</f>
        <v>ЗАЧЕТ</v>
      </c>
      <c r="M229" s="29"/>
      <c r="N229" s="29"/>
    </row>
    <row r="230" spans="1:14" x14ac:dyDescent="0.25">
      <c r="A230" s="23" t="s">
        <v>39</v>
      </c>
      <c r="B230" s="24" t="s">
        <v>13</v>
      </c>
      <c r="C230" s="25">
        <v>7.2</v>
      </c>
      <c r="D230" s="24" t="str">
        <f>IF(C230&lt;=8,"ЗАЧЕТ", IF(C230&gt;=8.1,"НЕЗАЧЕТ"))</f>
        <v>ЗАЧЕТ</v>
      </c>
      <c r="E230" s="24"/>
      <c r="F230" s="24"/>
      <c r="G230" s="24">
        <v>235</v>
      </c>
      <c r="H230" s="24" t="str">
        <f>IF(G230&gt;=230,"ЗАЧЕТ", IF(G230&lt;=229,"НЕЗАЧЕТ"))</f>
        <v>ЗАЧЕТ</v>
      </c>
      <c r="I230" s="24">
        <v>42</v>
      </c>
      <c r="J230" s="24" t="str">
        <f>IF(I230&gt;=42,"ЗАЧЕТ", IF(I230&lt;=41,"НЕЗАЧЕТ"))</f>
        <v>ЗАЧЕТ</v>
      </c>
      <c r="K230" s="24">
        <v>11</v>
      </c>
      <c r="L230" s="24" t="str">
        <f>IF(K230&gt;=13,"ЗАЧЕТ", IF(K230&lt;=12,"НЕЗАЧЕТ"))</f>
        <v>НЕЗАЧЕТ</v>
      </c>
      <c r="M230" s="29">
        <v>3</v>
      </c>
      <c r="N230" s="29" t="str">
        <f>IF(M230&gt;=3,"ЗАЧЕТ", IF(M230&lt;=2,"НЕЗАЧЕТ"))</f>
        <v>ЗАЧЕТ</v>
      </c>
    </row>
    <row r="231" spans="1:14" x14ac:dyDescent="0.25">
      <c r="A231" s="27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9"/>
      <c r="N231" s="29"/>
    </row>
    <row r="232" spans="1:14" x14ac:dyDescent="0.25">
      <c r="A232" s="23" t="s">
        <v>87</v>
      </c>
      <c r="B232" s="24"/>
      <c r="C232" s="25"/>
      <c r="D232" s="24"/>
      <c r="E232" s="24"/>
      <c r="F232" s="24"/>
      <c r="G232" s="24"/>
      <c r="H232" s="24"/>
      <c r="I232" s="24"/>
      <c r="J232" s="24"/>
      <c r="K232" s="24"/>
      <c r="L232" s="24"/>
      <c r="M232" s="29">
        <v>3</v>
      </c>
      <c r="N232" s="29" t="str">
        <f>IF(M232&gt;=3,"ЗАЧЕТ", IF(M232&lt;=2,"НЕЗАЧЕТ"))</f>
        <v>ЗАЧЕТ</v>
      </c>
    </row>
    <row r="233" spans="1:14" x14ac:dyDescent="0.25">
      <c r="A233" s="27"/>
      <c r="B233" s="24" t="s">
        <v>14</v>
      </c>
      <c r="C233" s="24">
        <v>9.1999999999999993</v>
      </c>
      <c r="D233" s="24" t="str">
        <f>IF(C233&lt;=9.3,"ЗАЧЕТ", IF(C233&gt;=9.4,"НЕЗАЧЕТ"))</f>
        <v>ЗАЧЕТ</v>
      </c>
      <c r="E233" s="24">
        <v>1.32</v>
      </c>
      <c r="F233" s="24" t="str">
        <f>IF(E233&lt;=1.52,"ЗАЧЕТ", IF(E233&gt;=1.52,"НЕЗАЧЕТ"))</f>
        <v>ЗАЧЕТ</v>
      </c>
      <c r="G233" s="24">
        <v>183</v>
      </c>
      <c r="H233" s="24" t="str">
        <f>IF(G233&gt;=185,"ЗАЧЕТ", IF(G233&lt;=184,"НЕЗАЧЕТ"))</f>
        <v>НЕЗАЧЕТ</v>
      </c>
      <c r="I233" s="24">
        <v>17</v>
      </c>
      <c r="J233" s="24" t="str">
        <f>IF(I233&gt;=16,"ЗАЧЕТ", IF(I233&lt;=15,"НЕЗАЧЕТ"))</f>
        <v>ЗАЧЕТ</v>
      </c>
      <c r="K233" s="24">
        <v>13</v>
      </c>
      <c r="L233" s="24" t="str">
        <f>IF(K233&gt;=16,"ЗАЧЕТ", IF(K233&lt;=15,"НЕЗАЧЕТ"))</f>
        <v>НЕЗАЧЕТ</v>
      </c>
      <c r="M233" s="29"/>
      <c r="N233" s="29"/>
    </row>
    <row r="234" spans="1:14" x14ac:dyDescent="0.25">
      <c r="A234" s="23" t="s">
        <v>58</v>
      </c>
      <c r="B234" s="24" t="s">
        <v>13</v>
      </c>
      <c r="C234" s="25">
        <v>7.7</v>
      </c>
      <c r="D234" s="24" t="str">
        <f>IF(C234&lt;=8,"ЗАЧЕТ", IF(C234&gt;=8.1,"НЕЗАЧЕТ"))</f>
        <v>ЗАЧЕТ</v>
      </c>
      <c r="E234" s="24"/>
      <c r="F234" s="24"/>
      <c r="G234" s="24">
        <v>260</v>
      </c>
      <c r="H234" s="24" t="str">
        <f>IF(G234&gt;=230,"ЗАЧЕТ", IF(G234&lt;=229,"НЕЗАЧЕТ"))</f>
        <v>ЗАЧЕТ</v>
      </c>
      <c r="I234" s="24">
        <v>42</v>
      </c>
      <c r="J234" s="24" t="str">
        <f>IF(I234&gt;=42,"ЗАЧЕТ", IF(I234&lt;=41,"НЕЗАЧЕТ"))</f>
        <v>ЗАЧЕТ</v>
      </c>
      <c r="K234" s="24">
        <v>14</v>
      </c>
      <c r="L234" s="24" t="str">
        <f>IF(K234&gt;=13,"ЗАЧЕТ", IF(K234&lt;=12,"НЕЗАЧЕТ"))</f>
        <v>ЗАЧЕТ</v>
      </c>
      <c r="M234" s="29">
        <v>4</v>
      </c>
      <c r="N234" s="29" t="str">
        <f>IF(M234&gt;=3,"ЗАЧЕТ", IF(M234&lt;=2,"НЕЗАЧЕТ"))</f>
        <v>ЗАЧЕТ</v>
      </c>
    </row>
    <row r="235" spans="1:14" x14ac:dyDescent="0.25">
      <c r="A235" s="27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9"/>
      <c r="N235" s="29"/>
    </row>
    <row r="236" spans="1:14" x14ac:dyDescent="0.25">
      <c r="A236" s="23" t="s">
        <v>137</v>
      </c>
      <c r="B236" s="24" t="s">
        <v>13</v>
      </c>
      <c r="C236" s="25">
        <v>8.1</v>
      </c>
      <c r="D236" s="24" t="str">
        <f>IF(C236&lt;=8,"ЗАЧЕТ", IF(C236&gt;=8.1,"НЕЗАЧЕТ"))</f>
        <v>НЕЗАЧЕТ</v>
      </c>
      <c r="E236" s="24"/>
      <c r="F236" s="24"/>
      <c r="G236" s="24">
        <v>270</v>
      </c>
      <c r="H236" s="24" t="str">
        <f>IF(G236&gt;=230,"ЗАЧЕТ", IF(G236&lt;=229,"НЕЗАЧЕТ"))</f>
        <v>ЗАЧЕТ</v>
      </c>
      <c r="I236" s="24">
        <v>42</v>
      </c>
      <c r="J236" s="24" t="str">
        <f>IF(I236&gt;=42,"ЗАЧЕТ", IF(I236&lt;=41,"НЕЗАЧЕТ"))</f>
        <v>ЗАЧЕТ</v>
      </c>
      <c r="K236" s="24">
        <v>27</v>
      </c>
      <c r="L236" s="24" t="str">
        <f>IF(K236&gt;=13,"ЗАЧЕТ", IF(K236&lt;=12,"НЕЗАЧЕТ"))</f>
        <v>ЗАЧЕТ</v>
      </c>
      <c r="M236" s="29">
        <v>3</v>
      </c>
      <c r="N236" s="29" t="str">
        <f>IF(M236&gt;=3,"ЗАЧЕТ", IF(M236&lt;=2,"НЕЗАЧЕТ"))</f>
        <v>ЗАЧЕТ</v>
      </c>
    </row>
    <row r="237" spans="1:14" x14ac:dyDescent="0.25">
      <c r="A237" s="27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9"/>
      <c r="N237" s="29"/>
    </row>
    <row r="238" spans="1:14" x14ac:dyDescent="0.25">
      <c r="A238" s="23" t="s">
        <v>101</v>
      </c>
      <c r="B238" s="24"/>
      <c r="C238" s="25"/>
      <c r="D238" s="24"/>
      <c r="E238" s="24"/>
      <c r="F238" s="24"/>
      <c r="G238" s="24"/>
      <c r="H238" s="24"/>
      <c r="I238" s="24"/>
      <c r="J238" s="24"/>
      <c r="K238" s="24"/>
      <c r="L238" s="24"/>
      <c r="M238" s="29">
        <v>3</v>
      </c>
      <c r="N238" s="29" t="str">
        <f>IF(M238&gt;=3,"ЗАЧЕТ", IF(M238&lt;=2,"НЕЗАЧЕТ"))</f>
        <v>ЗАЧЕТ</v>
      </c>
    </row>
    <row r="239" spans="1:14" x14ac:dyDescent="0.25">
      <c r="A239" s="27"/>
      <c r="B239" s="24" t="s">
        <v>14</v>
      </c>
      <c r="C239" s="24">
        <v>10.1</v>
      </c>
      <c r="D239" s="24" t="str">
        <f>IF(C239&lt;=9.3,"ЗАЧЕТ", IF(C239&gt;=9.4,"НЕЗАЧЕТ"))</f>
        <v>НЕЗАЧЕТ</v>
      </c>
      <c r="E239" s="24"/>
      <c r="F239" s="24"/>
      <c r="G239" s="24">
        <v>190</v>
      </c>
      <c r="H239" s="24" t="str">
        <f>IF(G239&gt;=185,"ЗАЧЕТ", IF(G239&lt;=184,"НЕЗАЧЕТ"))</f>
        <v>ЗАЧЕТ</v>
      </c>
      <c r="I239" s="24">
        <v>17</v>
      </c>
      <c r="J239" s="24" t="str">
        <f>IF(I239&gt;=16,"ЗАЧЕТ", IF(I239&lt;=15,"НЕЗАЧЕТ"))</f>
        <v>ЗАЧЕТ</v>
      </c>
      <c r="K239" s="24">
        <v>21</v>
      </c>
      <c r="L239" s="24" t="str">
        <f>IF(K239&gt;=16,"ЗАЧЕТ", IF(K239&lt;=15,"НЕЗАЧЕТ"))</f>
        <v>ЗАЧЕТ</v>
      </c>
      <c r="M239" s="29"/>
      <c r="N239" s="29"/>
    </row>
    <row r="240" spans="1:14" x14ac:dyDescent="0.25">
      <c r="A240" s="23" t="s">
        <v>135</v>
      </c>
      <c r="B240" s="24" t="s">
        <v>13</v>
      </c>
      <c r="C240" s="25">
        <v>7.9</v>
      </c>
      <c r="D240" s="24" t="str">
        <f>IF(C240&lt;=8,"ЗАЧЕТ", IF(C240&gt;=8.1,"НЕЗАЧЕТ"))</f>
        <v>ЗАЧЕТ</v>
      </c>
      <c r="E240" s="24"/>
      <c r="F240" s="24"/>
      <c r="G240" s="24">
        <v>230</v>
      </c>
      <c r="H240" s="24" t="str">
        <f>IF(G240&gt;=230,"ЗАЧЕТ", IF(G240&lt;=229,"НЕЗАЧЕТ"))</f>
        <v>ЗАЧЕТ</v>
      </c>
      <c r="I240" s="24">
        <v>42</v>
      </c>
      <c r="J240" s="24" t="str">
        <f>IF(I240&gt;=42,"ЗАЧЕТ", IF(I240&lt;=41,"НЕЗАЧЕТ"))</f>
        <v>ЗАЧЕТ</v>
      </c>
      <c r="K240" s="24">
        <v>13</v>
      </c>
      <c r="L240" s="24" t="str">
        <f>IF(K240&gt;=13,"ЗАЧЕТ", IF(K240&lt;=12,"НЕЗАЧЕТ"))</f>
        <v>ЗАЧЕТ</v>
      </c>
      <c r="M240" s="29">
        <v>4</v>
      </c>
      <c r="N240" s="29" t="str">
        <f>IF(M240&gt;=3,"ЗАЧЕТ", IF(M240&lt;=2,"НЕЗАЧЕТ"))</f>
        <v>ЗАЧЕТ</v>
      </c>
    </row>
    <row r="241" spans="1:14" x14ac:dyDescent="0.25">
      <c r="A241" s="27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9"/>
      <c r="N241" s="29"/>
    </row>
  </sheetData>
  <mergeCells count="346">
    <mergeCell ref="A238:A239"/>
    <mergeCell ref="M238:M239"/>
    <mergeCell ref="N238:N239"/>
    <mergeCell ref="A240:A241"/>
    <mergeCell ref="M240:M241"/>
    <mergeCell ref="N240:N241"/>
    <mergeCell ref="A234:A235"/>
    <mergeCell ref="M234:M235"/>
    <mergeCell ref="N234:N235"/>
    <mergeCell ref="A236:A237"/>
    <mergeCell ref="M236:M237"/>
    <mergeCell ref="N236:N237"/>
    <mergeCell ref="A230:A231"/>
    <mergeCell ref="M230:M231"/>
    <mergeCell ref="N230:N231"/>
    <mergeCell ref="A232:A233"/>
    <mergeCell ref="M232:M233"/>
    <mergeCell ref="N232:N233"/>
    <mergeCell ref="A226:A227"/>
    <mergeCell ref="M226:M227"/>
    <mergeCell ref="N226:N227"/>
    <mergeCell ref="A228:A229"/>
    <mergeCell ref="M228:M229"/>
    <mergeCell ref="N228:N229"/>
    <mergeCell ref="A222:A223"/>
    <mergeCell ref="M222:M223"/>
    <mergeCell ref="N222:N223"/>
    <mergeCell ref="A224:A225"/>
    <mergeCell ref="M224:M225"/>
    <mergeCell ref="N224:N225"/>
    <mergeCell ref="A218:A219"/>
    <mergeCell ref="M218:M219"/>
    <mergeCell ref="N218:N219"/>
    <mergeCell ref="A220:A221"/>
    <mergeCell ref="M220:M221"/>
    <mergeCell ref="N220:N221"/>
    <mergeCell ref="A214:A215"/>
    <mergeCell ref="M214:M215"/>
    <mergeCell ref="N214:N215"/>
    <mergeCell ref="A216:A217"/>
    <mergeCell ref="M216:M217"/>
    <mergeCell ref="N216:N217"/>
    <mergeCell ref="A210:A211"/>
    <mergeCell ref="M210:M211"/>
    <mergeCell ref="N210:N211"/>
    <mergeCell ref="A212:A213"/>
    <mergeCell ref="M212:M213"/>
    <mergeCell ref="N212:N213"/>
    <mergeCell ref="A206:A207"/>
    <mergeCell ref="M206:M207"/>
    <mergeCell ref="N206:N207"/>
    <mergeCell ref="A208:A209"/>
    <mergeCell ref="M208:M209"/>
    <mergeCell ref="N208:N209"/>
    <mergeCell ref="A202:A203"/>
    <mergeCell ref="M202:M203"/>
    <mergeCell ref="N202:N203"/>
    <mergeCell ref="A204:A205"/>
    <mergeCell ref="M204:M205"/>
    <mergeCell ref="N204:N205"/>
    <mergeCell ref="A198:A199"/>
    <mergeCell ref="M198:M199"/>
    <mergeCell ref="N198:N199"/>
    <mergeCell ref="A200:A201"/>
    <mergeCell ref="M200:M201"/>
    <mergeCell ref="N200:N201"/>
    <mergeCell ref="A194:A195"/>
    <mergeCell ref="M194:M195"/>
    <mergeCell ref="N194:N195"/>
    <mergeCell ref="A196:A197"/>
    <mergeCell ref="M196:M197"/>
    <mergeCell ref="N196:N197"/>
    <mergeCell ref="A190:A191"/>
    <mergeCell ref="M190:M191"/>
    <mergeCell ref="N190:N191"/>
    <mergeCell ref="A192:A193"/>
    <mergeCell ref="M192:M193"/>
    <mergeCell ref="N192:N193"/>
    <mergeCell ref="A186:A187"/>
    <mergeCell ref="M186:M187"/>
    <mergeCell ref="N186:N187"/>
    <mergeCell ref="A188:A189"/>
    <mergeCell ref="M188:M189"/>
    <mergeCell ref="N188:N189"/>
    <mergeCell ref="A182:A183"/>
    <mergeCell ref="M182:M183"/>
    <mergeCell ref="N182:N183"/>
    <mergeCell ref="A184:A185"/>
    <mergeCell ref="M184:M185"/>
    <mergeCell ref="N184:N185"/>
    <mergeCell ref="A178:A179"/>
    <mergeCell ref="M178:M179"/>
    <mergeCell ref="N178:N179"/>
    <mergeCell ref="A180:A181"/>
    <mergeCell ref="M180:M181"/>
    <mergeCell ref="N180:N181"/>
    <mergeCell ref="A174:A175"/>
    <mergeCell ref="M174:M175"/>
    <mergeCell ref="N174:N175"/>
    <mergeCell ref="A176:A177"/>
    <mergeCell ref="M176:M177"/>
    <mergeCell ref="N176:N177"/>
    <mergeCell ref="A170:A171"/>
    <mergeCell ref="M170:M171"/>
    <mergeCell ref="N170:N171"/>
    <mergeCell ref="A172:A173"/>
    <mergeCell ref="M172:M173"/>
    <mergeCell ref="N172:N173"/>
    <mergeCell ref="A166:A167"/>
    <mergeCell ref="M166:M167"/>
    <mergeCell ref="N166:N167"/>
    <mergeCell ref="A168:A169"/>
    <mergeCell ref="M168:M169"/>
    <mergeCell ref="N168:N169"/>
    <mergeCell ref="A162:A163"/>
    <mergeCell ref="M162:M163"/>
    <mergeCell ref="N162:N163"/>
    <mergeCell ref="A164:A165"/>
    <mergeCell ref="M164:M165"/>
    <mergeCell ref="N164:N165"/>
    <mergeCell ref="A158:A159"/>
    <mergeCell ref="M158:M159"/>
    <mergeCell ref="N158:N159"/>
    <mergeCell ref="A160:A161"/>
    <mergeCell ref="M160:M161"/>
    <mergeCell ref="N160:N161"/>
    <mergeCell ref="A154:A155"/>
    <mergeCell ref="M154:M155"/>
    <mergeCell ref="N154:N155"/>
    <mergeCell ref="A156:A157"/>
    <mergeCell ref="M156:M157"/>
    <mergeCell ref="N156:N157"/>
    <mergeCell ref="A150:A151"/>
    <mergeCell ref="M150:M151"/>
    <mergeCell ref="N150:N151"/>
    <mergeCell ref="A152:A153"/>
    <mergeCell ref="M152:M153"/>
    <mergeCell ref="N152:N153"/>
    <mergeCell ref="A146:A147"/>
    <mergeCell ref="M146:M147"/>
    <mergeCell ref="N146:N147"/>
    <mergeCell ref="A148:A149"/>
    <mergeCell ref="M148:M149"/>
    <mergeCell ref="N148:N149"/>
    <mergeCell ref="A142:A143"/>
    <mergeCell ref="M142:M143"/>
    <mergeCell ref="N142:N143"/>
    <mergeCell ref="A144:A145"/>
    <mergeCell ref="M144:M145"/>
    <mergeCell ref="N144:N145"/>
    <mergeCell ref="A138:A139"/>
    <mergeCell ref="M138:M139"/>
    <mergeCell ref="N138:N139"/>
    <mergeCell ref="A140:A141"/>
    <mergeCell ref="M140:M141"/>
    <mergeCell ref="N140:N141"/>
    <mergeCell ref="A134:A135"/>
    <mergeCell ref="M134:M135"/>
    <mergeCell ref="N134:N135"/>
    <mergeCell ref="A136:A137"/>
    <mergeCell ref="M136:M137"/>
    <mergeCell ref="N136:N137"/>
    <mergeCell ref="A130:A131"/>
    <mergeCell ref="M130:M131"/>
    <mergeCell ref="N130:N131"/>
    <mergeCell ref="A132:A133"/>
    <mergeCell ref="M132:M133"/>
    <mergeCell ref="N132:N133"/>
    <mergeCell ref="A126:A127"/>
    <mergeCell ref="M126:M127"/>
    <mergeCell ref="N126:N127"/>
    <mergeCell ref="A128:A129"/>
    <mergeCell ref="M128:M129"/>
    <mergeCell ref="N128:N129"/>
    <mergeCell ref="A122:A123"/>
    <mergeCell ref="M122:M123"/>
    <mergeCell ref="N122:N123"/>
    <mergeCell ref="A124:A125"/>
    <mergeCell ref="M124:M125"/>
    <mergeCell ref="N124:N125"/>
    <mergeCell ref="A118:A119"/>
    <mergeCell ref="M118:M119"/>
    <mergeCell ref="N118:N119"/>
    <mergeCell ref="A120:A121"/>
    <mergeCell ref="M120:M121"/>
    <mergeCell ref="N120:N121"/>
    <mergeCell ref="A114:A115"/>
    <mergeCell ref="M114:M115"/>
    <mergeCell ref="N114:N115"/>
    <mergeCell ref="A116:A117"/>
    <mergeCell ref="M116:M117"/>
    <mergeCell ref="N116:N117"/>
    <mergeCell ref="A110:A111"/>
    <mergeCell ref="M110:M111"/>
    <mergeCell ref="N110:N111"/>
    <mergeCell ref="A112:A113"/>
    <mergeCell ref="M112:M113"/>
    <mergeCell ref="N112:N113"/>
    <mergeCell ref="A106:A107"/>
    <mergeCell ref="M106:M107"/>
    <mergeCell ref="N106:N107"/>
    <mergeCell ref="A108:A109"/>
    <mergeCell ref="M108:M109"/>
    <mergeCell ref="N108:N109"/>
    <mergeCell ref="A102:A103"/>
    <mergeCell ref="M102:M103"/>
    <mergeCell ref="N102:N103"/>
    <mergeCell ref="A104:A105"/>
    <mergeCell ref="M104:M105"/>
    <mergeCell ref="N104:N105"/>
    <mergeCell ref="A98:A99"/>
    <mergeCell ref="M98:M99"/>
    <mergeCell ref="N98:N99"/>
    <mergeCell ref="A100:A101"/>
    <mergeCell ref="M100:M101"/>
    <mergeCell ref="N100:N101"/>
    <mergeCell ref="A94:A95"/>
    <mergeCell ref="M94:M95"/>
    <mergeCell ref="N94:N95"/>
    <mergeCell ref="A96:A97"/>
    <mergeCell ref="M96:M97"/>
    <mergeCell ref="N96:N97"/>
    <mergeCell ref="A90:A91"/>
    <mergeCell ref="M90:M91"/>
    <mergeCell ref="N90:N91"/>
    <mergeCell ref="A92:A93"/>
    <mergeCell ref="M92:M93"/>
    <mergeCell ref="N92:N93"/>
    <mergeCell ref="A86:A87"/>
    <mergeCell ref="M86:M87"/>
    <mergeCell ref="N86:N87"/>
    <mergeCell ref="A88:A89"/>
    <mergeCell ref="M88:M89"/>
    <mergeCell ref="N88:N89"/>
    <mergeCell ref="A82:A83"/>
    <mergeCell ref="M82:M83"/>
    <mergeCell ref="N82:N83"/>
    <mergeCell ref="A84:A85"/>
    <mergeCell ref="M84:M85"/>
    <mergeCell ref="N84:N85"/>
    <mergeCell ref="A78:A79"/>
    <mergeCell ref="M78:M79"/>
    <mergeCell ref="N78:N79"/>
    <mergeCell ref="A80:A81"/>
    <mergeCell ref="M80:M81"/>
    <mergeCell ref="N80:N81"/>
    <mergeCell ref="A74:A75"/>
    <mergeCell ref="M74:M75"/>
    <mergeCell ref="N74:N75"/>
    <mergeCell ref="A76:A77"/>
    <mergeCell ref="M76:M77"/>
    <mergeCell ref="N76:N77"/>
    <mergeCell ref="A70:A71"/>
    <mergeCell ref="M70:M71"/>
    <mergeCell ref="N70:N71"/>
    <mergeCell ref="A72:A73"/>
    <mergeCell ref="M72:M73"/>
    <mergeCell ref="N72:N73"/>
    <mergeCell ref="A66:A67"/>
    <mergeCell ref="M66:M67"/>
    <mergeCell ref="N66:N67"/>
    <mergeCell ref="A68:A69"/>
    <mergeCell ref="M68:M69"/>
    <mergeCell ref="N68:N69"/>
    <mergeCell ref="A62:A63"/>
    <mergeCell ref="M62:M63"/>
    <mergeCell ref="N62:N63"/>
    <mergeCell ref="A64:A65"/>
    <mergeCell ref="M64:M65"/>
    <mergeCell ref="N64:N65"/>
    <mergeCell ref="A58:A59"/>
    <mergeCell ref="M58:M59"/>
    <mergeCell ref="N58:N59"/>
    <mergeCell ref="A60:A61"/>
    <mergeCell ref="M60:M61"/>
    <mergeCell ref="N60:N61"/>
    <mergeCell ref="A54:A55"/>
    <mergeCell ref="M54:M55"/>
    <mergeCell ref="N54:N55"/>
    <mergeCell ref="A56:A57"/>
    <mergeCell ref="M56:M57"/>
    <mergeCell ref="N56:N57"/>
    <mergeCell ref="A50:A51"/>
    <mergeCell ref="M50:M51"/>
    <mergeCell ref="N50:N51"/>
    <mergeCell ref="A52:A53"/>
    <mergeCell ref="M52:M53"/>
    <mergeCell ref="N52:N53"/>
    <mergeCell ref="A46:A47"/>
    <mergeCell ref="M46:M47"/>
    <mergeCell ref="N46:N47"/>
    <mergeCell ref="A48:A49"/>
    <mergeCell ref="M48:M49"/>
    <mergeCell ref="N48:N49"/>
    <mergeCell ref="A42:A43"/>
    <mergeCell ref="M42:M43"/>
    <mergeCell ref="N42:N43"/>
    <mergeCell ref="A44:A45"/>
    <mergeCell ref="M44:M45"/>
    <mergeCell ref="N44:N45"/>
    <mergeCell ref="A38:A39"/>
    <mergeCell ref="M38:M39"/>
    <mergeCell ref="N38:N39"/>
    <mergeCell ref="A40:A41"/>
    <mergeCell ref="M40:M41"/>
    <mergeCell ref="N40:N41"/>
    <mergeCell ref="A34:A35"/>
    <mergeCell ref="M34:M35"/>
    <mergeCell ref="N34:N35"/>
    <mergeCell ref="A36:A37"/>
    <mergeCell ref="M36:M37"/>
    <mergeCell ref="N36:N37"/>
    <mergeCell ref="A30:A31"/>
    <mergeCell ref="M30:M31"/>
    <mergeCell ref="N30:N31"/>
    <mergeCell ref="A32:A33"/>
    <mergeCell ref="M32:M33"/>
    <mergeCell ref="N32:N33"/>
    <mergeCell ref="A26:A27"/>
    <mergeCell ref="M26:M27"/>
    <mergeCell ref="N26:N27"/>
    <mergeCell ref="A28:A29"/>
    <mergeCell ref="M28:M29"/>
    <mergeCell ref="N28:N29"/>
    <mergeCell ref="A22:A23"/>
    <mergeCell ref="M22:M23"/>
    <mergeCell ref="N22:N23"/>
    <mergeCell ref="A24:A25"/>
    <mergeCell ref="M24:M25"/>
    <mergeCell ref="N24:N25"/>
    <mergeCell ref="A18:A19"/>
    <mergeCell ref="M18:M19"/>
    <mergeCell ref="N18:N19"/>
    <mergeCell ref="A20:A21"/>
    <mergeCell ref="M20:M21"/>
    <mergeCell ref="N20:N21"/>
    <mergeCell ref="B14:B15"/>
    <mergeCell ref="A1:N1"/>
    <mergeCell ref="A2:N2"/>
    <mergeCell ref="A14:A15"/>
    <mergeCell ref="M14:M15"/>
    <mergeCell ref="N14:N15"/>
    <mergeCell ref="C14:L14"/>
    <mergeCell ref="A16:A17"/>
    <mergeCell ref="M16:M17"/>
    <mergeCell ref="N16:N17"/>
  </mergeCells>
  <pageMargins left="0.70866141732283472" right="0.70866141732283472" top="0.74803149606299213" bottom="0.74803149606299213" header="0.31496062992125984" footer="0.31496062992125984"/>
  <pageSetup paperSize="9" scale="60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47"/>
  <sheetViews>
    <sheetView workbookViewId="0">
      <selection activeCell="K18" sqref="K18"/>
    </sheetView>
  </sheetViews>
  <sheetFormatPr defaultRowHeight="15" x14ac:dyDescent="0.25"/>
  <cols>
    <col min="2" max="2" width="39.5703125" customWidth="1"/>
    <col min="3" max="3" width="14" customWidth="1"/>
    <col min="5" max="5" width="13.7109375" customWidth="1"/>
    <col min="6" max="6" width="14.42578125" customWidth="1"/>
    <col min="7" max="7" width="12.28515625" customWidth="1"/>
    <col min="8" max="8" width="13" customWidth="1"/>
    <col min="9" max="9" width="13.28515625" customWidth="1"/>
    <col min="10" max="10" width="12.42578125" customWidth="1"/>
    <col min="11" max="11" width="15.42578125" customWidth="1"/>
  </cols>
  <sheetData>
    <row r="12" spans="1:11" ht="39.75" customHeight="1" x14ac:dyDescent="0.25"/>
    <row r="13" spans="1:11" ht="9.75" customHeight="1" x14ac:dyDescent="0.25"/>
    <row r="14" spans="1:11" ht="39" customHeight="1" x14ac:dyDescent="0.25">
      <c r="A14" s="19" t="s">
        <v>0</v>
      </c>
      <c r="B14" s="12" t="s">
        <v>1</v>
      </c>
      <c r="C14" s="11" t="s">
        <v>10</v>
      </c>
      <c r="D14" s="19" t="s">
        <v>11</v>
      </c>
      <c r="E14" s="19"/>
      <c r="F14" s="19"/>
      <c r="G14" s="19"/>
      <c r="H14" s="19"/>
      <c r="I14" s="19"/>
      <c r="J14" s="15" t="s">
        <v>7</v>
      </c>
      <c r="K14" s="15" t="s">
        <v>20</v>
      </c>
    </row>
    <row r="15" spans="1:11" ht="78.75" customHeight="1" x14ac:dyDescent="0.25">
      <c r="A15" s="19"/>
      <c r="B15" s="14"/>
      <c r="C15" s="11"/>
      <c r="D15" s="4" t="s">
        <v>5</v>
      </c>
      <c r="E15" s="5" t="s">
        <v>9</v>
      </c>
      <c r="F15" s="6" t="s">
        <v>15</v>
      </c>
      <c r="G15" s="5" t="s">
        <v>9</v>
      </c>
      <c r="H15" s="4" t="s">
        <v>6</v>
      </c>
      <c r="I15" s="5" t="s">
        <v>9</v>
      </c>
      <c r="J15" s="16"/>
      <c r="K15" s="15"/>
    </row>
    <row r="16" spans="1:11" ht="20.25" customHeight="1" x14ac:dyDescent="0.25">
      <c r="A16" s="19">
        <v>1</v>
      </c>
      <c r="B16" s="20" t="s">
        <v>60</v>
      </c>
      <c r="C16" s="7" t="s">
        <v>14</v>
      </c>
      <c r="D16" s="7">
        <v>160</v>
      </c>
      <c r="E16" s="7" t="str">
        <f>IF(D16&gt;=230,"ЗАЧЕТ", IF(D16&lt;=229,"НЕЗАЧЕТ"))</f>
        <v>НЕЗАЧЕТ</v>
      </c>
      <c r="F16" s="7">
        <v>0</v>
      </c>
      <c r="G16" s="7" t="str">
        <f>IF(F16&gt;=32,"ЗАЧЕТ", IF(F16&lt;=31,"НЕЗАЧЕТ"))</f>
        <v>НЕЗАЧЕТ</v>
      </c>
      <c r="H16" s="7">
        <v>20</v>
      </c>
      <c r="I16" s="7" t="str">
        <f>IF(H16&gt;=11,"ЗАЧЕТ", IF(H16&lt;=10,"НЕЗАЧЕТ"))</f>
        <v>ЗАЧЕТ</v>
      </c>
      <c r="J16" s="7">
        <v>1</v>
      </c>
      <c r="K16" s="7" t="str">
        <f>IF(J16&gt;=2,"ЗАЧЕТ", IF(J16&lt;=2,"НЕЗАЧЕТ"))</f>
        <v>НЕЗАЧЕТ</v>
      </c>
    </row>
    <row r="17" spans="1:11" ht="17.25" customHeight="1" x14ac:dyDescent="0.25">
      <c r="A17" s="19"/>
      <c r="B17" s="20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21" t="s">
        <v>21</v>
      </c>
      <c r="C19" s="21"/>
      <c r="D19" s="21"/>
      <c r="E19" s="8"/>
      <c r="F19" s="8"/>
      <c r="G19" s="22" t="s">
        <v>16</v>
      </c>
      <c r="H19" s="22"/>
      <c r="I19" s="8"/>
      <c r="J19" s="21" t="s">
        <v>17</v>
      </c>
      <c r="K19" s="21"/>
    </row>
    <row r="20" spans="1:11" x14ac:dyDescent="0.25">
      <c r="A20" s="1"/>
      <c r="B20" s="8"/>
      <c r="C20" s="8"/>
      <c r="D20" s="8"/>
      <c r="E20" s="8"/>
      <c r="F20" s="8"/>
      <c r="G20" s="9"/>
      <c r="H20" s="9"/>
      <c r="I20" s="8"/>
      <c r="J20" s="10"/>
      <c r="K20" s="10"/>
    </row>
    <row r="21" spans="1:11" x14ac:dyDescent="0.25">
      <c r="A21" s="1"/>
      <c r="B21" s="21" t="s">
        <v>18</v>
      </c>
      <c r="C21" s="21"/>
      <c r="D21" s="21"/>
      <c r="E21" s="8"/>
      <c r="F21" s="8"/>
      <c r="G21" s="22" t="s">
        <v>16</v>
      </c>
      <c r="H21" s="22"/>
      <c r="I21" s="8"/>
      <c r="J21" s="21" t="s">
        <v>22</v>
      </c>
      <c r="K21" s="21"/>
    </row>
    <row r="22" spans="1:11" x14ac:dyDescent="0.25">
      <c r="A22" s="1"/>
      <c r="B22" s="8"/>
      <c r="C22" s="8"/>
      <c r="D22" s="8"/>
      <c r="E22" s="8"/>
      <c r="F22" s="8"/>
      <c r="G22" s="22" t="s">
        <v>19</v>
      </c>
      <c r="H22" s="22"/>
      <c r="I22" s="8"/>
      <c r="J22" s="21" t="s">
        <v>23</v>
      </c>
      <c r="K22" s="21"/>
    </row>
    <row r="23" spans="1:11" x14ac:dyDescent="0.25">
      <c r="A23" s="1"/>
      <c r="B23" s="8"/>
      <c r="C23" s="8"/>
      <c r="D23" s="8"/>
      <c r="E23" s="8"/>
      <c r="F23" s="8"/>
      <c r="G23" s="22" t="s">
        <v>19</v>
      </c>
      <c r="H23" s="22"/>
      <c r="I23" s="8"/>
      <c r="J23" s="21" t="s">
        <v>24</v>
      </c>
      <c r="K23" s="21"/>
    </row>
    <row r="24" spans="1:11" x14ac:dyDescent="0.25">
      <c r="A24" s="1"/>
      <c r="B24" s="8"/>
      <c r="C24" s="8"/>
      <c r="D24" s="8"/>
      <c r="E24" s="8"/>
      <c r="F24" s="8"/>
      <c r="G24" s="22" t="s">
        <v>19</v>
      </c>
      <c r="H24" s="22"/>
      <c r="I24" s="8"/>
      <c r="J24" s="21" t="s">
        <v>25</v>
      </c>
      <c r="K24" s="21"/>
    </row>
    <row r="25" spans="1:11" x14ac:dyDescent="0.25">
      <c r="A25" s="1"/>
      <c r="B25" s="8"/>
      <c r="C25" s="8"/>
      <c r="D25" s="8"/>
      <c r="E25" s="8"/>
      <c r="F25" s="8"/>
      <c r="G25" s="22" t="s">
        <v>19</v>
      </c>
      <c r="H25" s="22"/>
      <c r="I25" s="8"/>
      <c r="J25" s="21" t="s">
        <v>26</v>
      </c>
      <c r="K25" s="21"/>
    </row>
    <row r="26" spans="1:11" x14ac:dyDescent="0.25">
      <c r="A26" s="1"/>
      <c r="B26" s="8"/>
      <c r="C26" s="8"/>
      <c r="D26" s="8"/>
      <c r="E26" s="8"/>
      <c r="F26" s="8"/>
      <c r="G26" s="22" t="s">
        <v>19</v>
      </c>
      <c r="H26" s="22"/>
      <c r="I26" s="8"/>
      <c r="J26" s="21" t="s">
        <v>27</v>
      </c>
      <c r="K26" s="21"/>
    </row>
    <row r="27" spans="1:11" x14ac:dyDescent="0.25">
      <c r="A27" s="1"/>
      <c r="B27" s="8"/>
      <c r="C27" s="8"/>
      <c r="D27" s="8"/>
      <c r="E27" s="8"/>
      <c r="F27" s="8"/>
      <c r="G27" s="22" t="s">
        <v>19</v>
      </c>
      <c r="H27" s="22"/>
      <c r="I27" s="8"/>
      <c r="J27" s="21" t="s">
        <v>28</v>
      </c>
      <c r="K27" s="21"/>
    </row>
    <row r="28" spans="1:11" x14ac:dyDescent="0.25">
      <c r="A28" s="1"/>
      <c r="B28" s="8"/>
      <c r="C28" s="8"/>
      <c r="D28" s="8"/>
      <c r="E28" s="8"/>
      <c r="F28" s="8"/>
      <c r="G28" s="22" t="s">
        <v>19</v>
      </c>
      <c r="H28" s="22"/>
      <c r="I28" s="8"/>
      <c r="J28" s="21" t="s">
        <v>29</v>
      </c>
      <c r="K28" s="21"/>
    </row>
    <row r="29" spans="1:11" x14ac:dyDescent="0.25">
      <c r="A29" s="1"/>
      <c r="B29" s="8"/>
      <c r="C29" s="8"/>
      <c r="D29" s="8"/>
      <c r="E29" s="8"/>
      <c r="F29" s="8"/>
      <c r="G29" s="22" t="s">
        <v>19</v>
      </c>
      <c r="H29" s="22"/>
      <c r="I29" s="8"/>
      <c r="J29" s="21" t="s">
        <v>30</v>
      </c>
      <c r="K29" s="21"/>
    </row>
    <row r="30" spans="1:11" x14ac:dyDescent="0.25">
      <c r="A30" s="1"/>
      <c r="B30" s="8"/>
      <c r="C30" s="8"/>
      <c r="D30" s="8"/>
      <c r="E30" s="8"/>
      <c r="F30" s="8"/>
      <c r="G30" s="22" t="s">
        <v>19</v>
      </c>
      <c r="H30" s="22"/>
      <c r="I30" s="8"/>
      <c r="J30" s="21" t="s">
        <v>31</v>
      </c>
      <c r="K30" s="21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mergeCells count="32">
    <mergeCell ref="G28:H28"/>
    <mergeCell ref="J28:K28"/>
    <mergeCell ref="G29:H29"/>
    <mergeCell ref="J29:K29"/>
    <mergeCell ref="G30:H30"/>
    <mergeCell ref="J30:K30"/>
    <mergeCell ref="G25:H25"/>
    <mergeCell ref="J25:K25"/>
    <mergeCell ref="G26:H26"/>
    <mergeCell ref="J26:K26"/>
    <mergeCell ref="G27:H27"/>
    <mergeCell ref="J27:K27"/>
    <mergeCell ref="G22:H22"/>
    <mergeCell ref="J22:K22"/>
    <mergeCell ref="G23:H23"/>
    <mergeCell ref="J23:K23"/>
    <mergeCell ref="G24:H24"/>
    <mergeCell ref="J24:K24"/>
    <mergeCell ref="B19:D19"/>
    <mergeCell ref="G19:H19"/>
    <mergeCell ref="J19:K19"/>
    <mergeCell ref="B21:D21"/>
    <mergeCell ref="G21:H21"/>
    <mergeCell ref="J21:K21"/>
    <mergeCell ref="D14:I14"/>
    <mergeCell ref="J14:J15"/>
    <mergeCell ref="K14:K15"/>
    <mergeCell ref="A16:A17"/>
    <mergeCell ref="B16:B17"/>
    <mergeCell ref="A14:A15"/>
    <mergeCell ref="B14:B15"/>
    <mergeCell ref="C14:C1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Возраст 15-29 лет</vt:lpstr>
      <vt:lpstr>Возраст 30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2019-08-15T09:16:48Z</dcterms:modified>
</cp:coreProperties>
</file>