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 defaultThemeVersion="124226"/>
  <bookViews>
    <workbookView xWindow="120" yWindow="120" windowWidth="8505" windowHeight="5475" tabRatio="734" activeTab="9"/>
  </bookViews>
  <sheets>
    <sheet name="ФИО" sheetId="13" r:id="rId1"/>
    <sheet name="ВОПРОСЫ" sheetId="14" r:id="rId2"/>
    <sheet name="баллы" sheetId="15" state="hidden" r:id="rId3"/>
    <sheet name="1" sheetId="3" state="hidden" r:id="rId4"/>
    <sheet name="2" sheetId="1" state="hidden" r:id="rId5"/>
    <sheet name="3" sheetId="2" state="hidden" r:id="rId6"/>
    <sheet name="4" sheetId="4" state="hidden" r:id="rId7"/>
    <sheet name="5" sheetId="5" state="hidden" r:id="rId8"/>
    <sheet name="6" sheetId="6" state="hidden" r:id="rId9"/>
    <sheet name="Таблица" sheetId="8" r:id="rId10"/>
    <sheet name="Столбчатая" sheetId="7" r:id="rId11"/>
    <sheet name="Лепестковая" sheetId="12" r:id="rId12"/>
  </sheets>
  <definedNames>
    <definedName name="_xlnm.Print_Area" localSheetId="10">Столбчатая!$A$1:$Z$64</definedName>
  </definedNames>
  <calcPr calcId="145621"/>
</workbook>
</file>

<file path=xl/calcChain.xml><?xml version="1.0" encoding="utf-8"?>
<calcChain xmlns="http://schemas.openxmlformats.org/spreadsheetml/2006/main">
  <c r="B59" i="7" l="1"/>
  <c r="B3" i="7"/>
  <c r="C3" i="8"/>
  <c r="B3" i="8"/>
  <c r="G64" i="15"/>
  <c r="F64" i="15"/>
  <c r="E64" i="15"/>
  <c r="D64" i="15"/>
  <c r="C64" i="15"/>
  <c r="G80" i="15"/>
  <c r="F80" i="15"/>
  <c r="E80" i="15"/>
  <c r="D80" i="15"/>
  <c r="C80" i="15"/>
  <c r="H80" i="15" s="1"/>
  <c r="G60" i="15"/>
  <c r="F60" i="15"/>
  <c r="E60" i="15"/>
  <c r="D60" i="15"/>
  <c r="C60" i="15"/>
  <c r="G54" i="15"/>
  <c r="F54" i="15"/>
  <c r="E54" i="15"/>
  <c r="D54" i="15"/>
  <c r="C54" i="15"/>
  <c r="G74" i="15"/>
  <c r="F74" i="15"/>
  <c r="E74" i="15"/>
  <c r="D74" i="15"/>
  <c r="C74" i="15"/>
  <c r="G75" i="15"/>
  <c r="F75" i="15"/>
  <c r="E75" i="15"/>
  <c r="D75" i="15"/>
  <c r="C75" i="15"/>
  <c r="G76" i="15"/>
  <c r="F76" i="15"/>
  <c r="E76" i="15"/>
  <c r="D76" i="15"/>
  <c r="C76" i="15"/>
  <c r="H76" i="15"/>
  <c r="G62" i="15"/>
  <c r="F62" i="15"/>
  <c r="E62" i="15"/>
  <c r="D62" i="15"/>
  <c r="C62" i="15"/>
  <c r="G69" i="15"/>
  <c r="F69" i="15"/>
  <c r="E69" i="15"/>
  <c r="D69" i="15"/>
  <c r="C69" i="15"/>
  <c r="G59" i="15"/>
  <c r="F59" i="15"/>
  <c r="E59" i="15"/>
  <c r="D59" i="15"/>
  <c r="C59" i="15"/>
  <c r="H59" i="15"/>
  <c r="G63" i="15"/>
  <c r="F63" i="15"/>
  <c r="E63" i="15"/>
  <c r="D63" i="15"/>
  <c r="C63" i="15"/>
  <c r="G52" i="15"/>
  <c r="F52" i="15"/>
  <c r="E52" i="15"/>
  <c r="D52" i="15"/>
  <c r="C52" i="15"/>
  <c r="G50" i="15"/>
  <c r="F50" i="15"/>
  <c r="E50" i="15"/>
  <c r="D50" i="15"/>
  <c r="C50" i="15"/>
  <c r="G44" i="15"/>
  <c r="F44" i="15"/>
  <c r="H44" i="15" s="1"/>
  <c r="E44" i="15"/>
  <c r="D44" i="15"/>
  <c r="C44" i="15"/>
  <c r="G43" i="15"/>
  <c r="F43" i="15"/>
  <c r="E43" i="15"/>
  <c r="D43" i="15"/>
  <c r="C43" i="15"/>
  <c r="G42" i="15"/>
  <c r="F42" i="15"/>
  <c r="E42" i="15"/>
  <c r="D42" i="15"/>
  <c r="C42" i="15"/>
  <c r="G37" i="15"/>
  <c r="F37" i="15"/>
  <c r="E37" i="15"/>
  <c r="D37" i="15"/>
  <c r="C37" i="15"/>
  <c r="G40" i="15"/>
  <c r="F40" i="15"/>
  <c r="E40" i="15"/>
  <c r="D40" i="15"/>
  <c r="C40" i="15"/>
  <c r="H40" i="15"/>
  <c r="G39" i="15"/>
  <c r="F39" i="15"/>
  <c r="E39" i="15"/>
  <c r="D39" i="15"/>
  <c r="C39" i="15"/>
  <c r="G35" i="15"/>
  <c r="F35" i="15"/>
  <c r="E35" i="15"/>
  <c r="D35" i="15"/>
  <c r="C35" i="15"/>
  <c r="G31" i="15"/>
  <c r="F31" i="15"/>
  <c r="E31" i="15"/>
  <c r="D31" i="15"/>
  <c r="C31" i="15"/>
  <c r="G33" i="15"/>
  <c r="F33" i="15"/>
  <c r="E33" i="15"/>
  <c r="D33" i="15"/>
  <c r="C33" i="15"/>
  <c r="G32" i="15"/>
  <c r="F32" i="15"/>
  <c r="E32" i="15"/>
  <c r="D32" i="15"/>
  <c r="C32" i="15"/>
  <c r="H32" i="15" s="1"/>
  <c r="G30" i="15"/>
  <c r="F30" i="15"/>
  <c r="E30" i="15"/>
  <c r="D30" i="15"/>
  <c r="H30" i="15" s="1"/>
  <c r="C30" i="15"/>
  <c r="G25" i="15"/>
  <c r="F25" i="15"/>
  <c r="E25" i="15"/>
  <c r="H25" i="15" s="1"/>
  <c r="D25" i="15"/>
  <c r="C25" i="15"/>
  <c r="G21" i="15"/>
  <c r="F21" i="15"/>
  <c r="E21" i="15"/>
  <c r="D21" i="15"/>
  <c r="C21" i="15"/>
  <c r="G24" i="15"/>
  <c r="F24" i="15"/>
  <c r="E24" i="15"/>
  <c r="D24" i="15"/>
  <c r="C24" i="15"/>
  <c r="H24" i="15" s="1"/>
  <c r="G23" i="15"/>
  <c r="F23" i="15"/>
  <c r="E23" i="15"/>
  <c r="D23" i="15"/>
  <c r="C23" i="15"/>
  <c r="G22" i="15"/>
  <c r="F22" i="15"/>
  <c r="E22" i="15"/>
  <c r="D22" i="15"/>
  <c r="C22" i="15"/>
  <c r="G19" i="15"/>
  <c r="F19" i="15"/>
  <c r="H19" i="15" s="1"/>
  <c r="E19" i="15"/>
  <c r="D19" i="15"/>
  <c r="C19" i="15"/>
  <c r="G18" i="15"/>
  <c r="F18" i="15"/>
  <c r="E18" i="15"/>
  <c r="D18" i="15"/>
  <c r="C18" i="15"/>
  <c r="G16" i="15"/>
  <c r="F16" i="15"/>
  <c r="E16" i="15"/>
  <c r="D16" i="15"/>
  <c r="H16" i="15" s="1"/>
  <c r="C16" i="15"/>
  <c r="G15" i="15"/>
  <c r="F15" i="15"/>
  <c r="E15" i="15"/>
  <c r="H15" i="15" s="1"/>
  <c r="D15" i="15"/>
  <c r="C15" i="15"/>
  <c r="G57" i="15"/>
  <c r="F57" i="15"/>
  <c r="H57" i="15" s="1"/>
  <c r="E57" i="15"/>
  <c r="D57" i="15"/>
  <c r="C57" i="15"/>
  <c r="G13" i="15"/>
  <c r="F13" i="15"/>
  <c r="E13" i="15"/>
  <c r="D13" i="15"/>
  <c r="C13" i="15"/>
  <c r="G9" i="15"/>
  <c r="F9" i="15"/>
  <c r="C9" i="15"/>
  <c r="D9" i="15"/>
  <c r="G10" i="15"/>
  <c r="G11" i="15"/>
  <c r="G12" i="15"/>
  <c r="G14" i="15"/>
  <c r="G17" i="15"/>
  <c r="G20" i="15"/>
  <c r="G26" i="15"/>
  <c r="G27" i="15"/>
  <c r="G28" i="15"/>
  <c r="G29" i="15"/>
  <c r="G34" i="15"/>
  <c r="G36" i="15"/>
  <c r="G38" i="15"/>
  <c r="G41" i="15"/>
  <c r="G45" i="15"/>
  <c r="G46" i="15"/>
  <c r="G47" i="15"/>
  <c r="G48" i="15"/>
  <c r="G49" i="15"/>
  <c r="G51" i="15"/>
  <c r="G53" i="15"/>
  <c r="G55" i="15"/>
  <c r="G56" i="15"/>
  <c r="G58" i="15"/>
  <c r="G61" i="15"/>
  <c r="G65" i="15"/>
  <c r="G66" i="15"/>
  <c r="G67" i="15"/>
  <c r="G68" i="15"/>
  <c r="G70" i="15"/>
  <c r="G71" i="15"/>
  <c r="G72" i="15"/>
  <c r="G73" i="15"/>
  <c r="G77" i="15"/>
  <c r="G78" i="15"/>
  <c r="G79" i="15"/>
  <c r="F10" i="15"/>
  <c r="F11" i="15"/>
  <c r="F12" i="15"/>
  <c r="F14" i="15"/>
  <c r="F17" i="15"/>
  <c r="F20" i="15"/>
  <c r="F26" i="15"/>
  <c r="F27" i="15"/>
  <c r="F28" i="15"/>
  <c r="F29" i="15"/>
  <c r="F34" i="15"/>
  <c r="F36" i="15"/>
  <c r="F38" i="15"/>
  <c r="F41" i="15"/>
  <c r="F45" i="15"/>
  <c r="F46" i="15"/>
  <c r="F47" i="15"/>
  <c r="F48" i="15"/>
  <c r="F49" i="15"/>
  <c r="F51" i="15"/>
  <c r="F53" i="15"/>
  <c r="F55" i="15"/>
  <c r="F56" i="15"/>
  <c r="F58" i="15"/>
  <c r="F61" i="15"/>
  <c r="F65" i="15"/>
  <c r="F66" i="15"/>
  <c r="F67" i="15"/>
  <c r="F68" i="15"/>
  <c r="F70" i="15"/>
  <c r="F71" i="15"/>
  <c r="F72" i="15"/>
  <c r="F73" i="15"/>
  <c r="F77" i="15"/>
  <c r="F78" i="15"/>
  <c r="F79" i="15"/>
  <c r="E10" i="15"/>
  <c r="E11" i="15"/>
  <c r="E12" i="15"/>
  <c r="E14" i="15"/>
  <c r="E17" i="15"/>
  <c r="E20" i="15"/>
  <c r="E26" i="15"/>
  <c r="E27" i="15"/>
  <c r="E28" i="15"/>
  <c r="E29" i="15"/>
  <c r="E34" i="15"/>
  <c r="E36" i="15"/>
  <c r="E38" i="15"/>
  <c r="E41" i="15"/>
  <c r="E45" i="15"/>
  <c r="E46" i="15"/>
  <c r="E47" i="15"/>
  <c r="E48" i="15"/>
  <c r="E49" i="15"/>
  <c r="E51" i="15"/>
  <c r="E53" i="15"/>
  <c r="E55" i="15"/>
  <c r="E56" i="15"/>
  <c r="E58" i="15"/>
  <c r="E61" i="15"/>
  <c r="E65" i="15"/>
  <c r="E66" i="15"/>
  <c r="E67" i="15"/>
  <c r="E68" i="15"/>
  <c r="E70" i="15"/>
  <c r="E71" i="15"/>
  <c r="E72" i="15"/>
  <c r="E73" i="15"/>
  <c r="E77" i="15"/>
  <c r="E78" i="15"/>
  <c r="E79" i="15"/>
  <c r="D10" i="15"/>
  <c r="D11" i="15"/>
  <c r="D12" i="15"/>
  <c r="D14" i="15"/>
  <c r="D17" i="15"/>
  <c r="D20" i="15"/>
  <c r="D26" i="15"/>
  <c r="D27" i="15"/>
  <c r="D28" i="15"/>
  <c r="D29" i="15"/>
  <c r="D34" i="15"/>
  <c r="D36" i="15"/>
  <c r="D38" i="15"/>
  <c r="D41" i="15"/>
  <c r="H41" i="15" s="1"/>
  <c r="D45" i="15"/>
  <c r="D46" i="15"/>
  <c r="D47" i="15"/>
  <c r="D48" i="15"/>
  <c r="D49" i="15"/>
  <c r="D51" i="15"/>
  <c r="D53" i="15"/>
  <c r="D55" i="15"/>
  <c r="H55" i="15" s="1"/>
  <c r="C55" i="15"/>
  <c r="D56" i="15"/>
  <c r="D58" i="15"/>
  <c r="D61" i="15"/>
  <c r="D65" i="15"/>
  <c r="D66" i="15"/>
  <c r="D67" i="15"/>
  <c r="D68" i="15"/>
  <c r="D70" i="15"/>
  <c r="D71" i="15"/>
  <c r="D72" i="15"/>
  <c r="D73" i="15"/>
  <c r="D77" i="15"/>
  <c r="D78" i="15"/>
  <c r="D79" i="15"/>
  <c r="C10" i="15"/>
  <c r="C11" i="15"/>
  <c r="H11" i="15" s="1"/>
  <c r="C12" i="15"/>
  <c r="H12" i="15"/>
  <c r="C14" i="15"/>
  <c r="H14" i="15" s="1"/>
  <c r="C17" i="15"/>
  <c r="H17" i="15"/>
  <c r="C20" i="15"/>
  <c r="C26" i="15"/>
  <c r="C27" i="15"/>
  <c r="H27" i="15"/>
  <c r="C28" i="15"/>
  <c r="H28" i="15" s="1"/>
  <c r="C29" i="15"/>
  <c r="C34" i="15"/>
  <c r="H34" i="15" s="1"/>
  <c r="C36" i="15"/>
  <c r="H36" i="15" s="1"/>
  <c r="C38" i="15"/>
  <c r="H38" i="15"/>
  <c r="C41" i="15"/>
  <c r="C45" i="15"/>
  <c r="C46" i="15"/>
  <c r="H46" i="15" s="1"/>
  <c r="C47" i="15"/>
  <c r="H47" i="15" s="1"/>
  <c r="C48" i="15"/>
  <c r="C49" i="15"/>
  <c r="C51" i="15"/>
  <c r="H51" i="15" s="1"/>
  <c r="C53" i="15"/>
  <c r="H53" i="15" s="1"/>
  <c r="C56" i="15"/>
  <c r="C58" i="15"/>
  <c r="H58" i="15"/>
  <c r="C61" i="15"/>
  <c r="C65" i="15"/>
  <c r="C66" i="15"/>
  <c r="H66" i="15" s="1"/>
  <c r="C67" i="15"/>
  <c r="H67" i="15" s="1"/>
  <c r="C68" i="15"/>
  <c r="C70" i="15"/>
  <c r="H70" i="15" s="1"/>
  <c r="C71" i="15"/>
  <c r="H71" i="15" s="1"/>
  <c r="C72" i="15"/>
  <c r="H72" i="15"/>
  <c r="C73" i="15"/>
  <c r="H73" i="15" s="1"/>
  <c r="C77" i="15"/>
  <c r="C78" i="15"/>
  <c r="C79" i="15"/>
  <c r="H79" i="15" s="1"/>
  <c r="E9" i="15"/>
  <c r="H65" i="15"/>
  <c r="H48" i="15"/>
  <c r="H26" i="15"/>
  <c r="H68" i="15"/>
  <c r="H61" i="15"/>
  <c r="H22" i="15"/>
  <c r="H23" i="15"/>
  <c r="H31" i="15"/>
  <c r="H35" i="15"/>
  <c r="H37" i="15"/>
  <c r="H42" i="15"/>
  <c r="H74" i="15"/>
  <c r="H43" i="15"/>
  <c r="H50" i="15"/>
  <c r="H52" i="15"/>
  <c r="H69" i="15"/>
  <c r="H62" i="15"/>
  <c r="H75" i="15"/>
  <c r="H54" i="15"/>
  <c r="H56" i="15"/>
  <c r="H13" i="15"/>
  <c r="H45" i="15"/>
  <c r="H60" i="15"/>
  <c r="H78" i="15"/>
  <c r="H49" i="15"/>
  <c r="H77" i="15"/>
  <c r="H64" i="15"/>
  <c r="H29" i="15"/>
  <c r="H21" i="15"/>
  <c r="H29" i="3" l="1"/>
  <c r="C8" i="8" s="1"/>
  <c r="H20" i="15"/>
  <c r="H27" i="1" s="1"/>
  <c r="C12" i="8" s="1"/>
  <c r="H10" i="15"/>
  <c r="H39" i="15"/>
  <c r="H18" i="15"/>
  <c r="H33" i="15"/>
  <c r="H63" i="15"/>
  <c r="H27" i="2" s="1"/>
  <c r="C16" i="8" s="1"/>
  <c r="H27" i="4"/>
  <c r="C20" i="8" s="1"/>
  <c r="H19" i="2"/>
  <c r="C15" i="8" s="1"/>
  <c r="H11" i="6"/>
  <c r="C26" i="8" s="1"/>
  <c r="H11" i="1"/>
  <c r="C10" i="8" s="1"/>
  <c r="H19" i="1"/>
  <c r="C11" i="8" s="1"/>
  <c r="H27" i="6"/>
  <c r="C28" i="8" s="1"/>
  <c r="H29" i="5"/>
  <c r="C24" i="8" s="1"/>
  <c r="H21" i="5"/>
  <c r="C23" i="8" s="1"/>
  <c r="H19" i="4"/>
  <c r="C19" i="8" s="1"/>
  <c r="H21" i="3"/>
  <c r="C7" i="8" s="1"/>
  <c r="H12" i="5"/>
  <c r="C22" i="8" s="1"/>
  <c r="H11" i="4"/>
  <c r="C18" i="8" s="1"/>
  <c r="H19" i="6"/>
  <c r="H11" i="2"/>
  <c r="H9" i="15"/>
  <c r="H13" i="3" s="1"/>
  <c r="H29" i="2" l="1"/>
  <c r="C13" i="8" s="1"/>
  <c r="H29" i="1"/>
  <c r="C9" i="8" s="1"/>
  <c r="C14" i="8"/>
  <c r="H29" i="6"/>
  <c r="C25" i="8" s="1"/>
  <c r="H29" i="4"/>
  <c r="C17" i="8" s="1"/>
  <c r="H31" i="3"/>
  <c r="C5" i="8" s="1"/>
  <c r="H31" i="5"/>
  <c r="C21" i="8" s="1"/>
  <c r="C27" i="8"/>
  <c r="C6" i="8"/>
  <c r="C29" i="8" l="1"/>
</calcChain>
</file>

<file path=xl/sharedStrings.xml><?xml version="1.0" encoding="utf-8"?>
<sst xmlns="http://schemas.openxmlformats.org/spreadsheetml/2006/main" count="367" uniqueCount="244">
  <si>
    <t>Лист самооценки профессиональной деятельности преподавателя</t>
  </si>
  <si>
    <t>фамилия, имя, отчество</t>
  </si>
  <si>
    <t xml:space="preserve">Дата </t>
  </si>
  <si>
    <t>Ваша профессиональная деятельность одна из самых важных и сложных. Для того чтобы</t>
  </si>
  <si>
    <t>больше узнать о том, какие приемы и способы Вы используете в своей работе, предлагаем Вам заполнить лист самооценки. Надеемся, что, предлагаемая методика будет содействовать Вашему профессиональному развитию. Вы сможете по достоинству оценить собственные сильные стороны, выявить резервы для дальнейшего профессионального роста.</t>
  </si>
  <si>
    <t>Спасибо!</t>
  </si>
  <si>
    <t>Скопируйте файл, сохраните его под своей фамилией в папке  "Самооценка 2013-2014" на сервере колледжа, затем ответьте на вопросы</t>
  </si>
  <si>
    <t>на листе "ВОПРОСЫ", проставляя цифру "1" в соответствующих ячейках.</t>
  </si>
  <si>
    <t>Вам предлагается оценить ряд утверждений, которые отражают отдельные действия и качества, необходимые для профессиональной педагогической деятельности, используя 5-ти балльную шкалу:</t>
  </si>
  <si>
    <r>
      <t xml:space="preserve">5 </t>
    </r>
    <r>
      <rPr>
        <b/>
        <sz val="10"/>
        <rFont val="Arial"/>
        <family val="2"/>
        <charset val="204"/>
      </rPr>
      <t xml:space="preserve">- </t>
    </r>
    <r>
      <rPr>
        <sz val="10"/>
        <rFont val="Arial"/>
        <family val="2"/>
        <charset val="204"/>
      </rPr>
      <t>Вы абсолютно согласны с утверждением</t>
    </r>
  </si>
  <si>
    <t>4 - Вы скорее согласны с утверждением</t>
  </si>
  <si>
    <t>3 - Вы выбираете нечто среднее, ваше мнение зависит от ситуации, обстоятельств, дополнительных факторов</t>
  </si>
  <si>
    <t>2 - Вы скорее не согласны с утверждением</t>
  </si>
  <si>
    <t>1 - Вы абсолютно не согласны с утверждением</t>
  </si>
  <si>
    <t>Отмечайте Ваш ответ цифрой «1» в той колонке, которую вы выбираете.</t>
  </si>
  <si>
    <t xml:space="preserve"> (ответы будут состоять только из единиц, стоящих в разных колонках).</t>
  </si>
  <si>
    <t>В каждой строке должна быть только одна "1".</t>
  </si>
  <si>
    <t>№</t>
  </si>
  <si>
    <t>Утверждения</t>
  </si>
  <si>
    <t>Я безразличен(-на) к критике в свой адрес</t>
  </si>
  <si>
    <t>Я поощряю даже самые маленькие успехи обучающихся</t>
  </si>
  <si>
    <t>Я хорошо знаю основные нормативные документы, отражающие требования к содержанию и результатам обучения по своему предмету</t>
  </si>
  <si>
    <t>Я умею устанавливать отношения сотрудничества с обучающимися</t>
  </si>
  <si>
    <t>Окружающие не прислушиваются к моим предложениям</t>
  </si>
  <si>
    <t>Считаю важным различать цель и тему урока</t>
  </si>
  <si>
    <t>На моих уроках отсутствуют условия для формирования устойчивой позитивной мотивации обучающихся</t>
  </si>
  <si>
    <t>Мое знание внутрипредметных и межпредметных связей требует серьезного улучшения</t>
  </si>
  <si>
    <t>Новаторство – кредо каждого хорошего учителя</t>
  </si>
  <si>
    <t>На моих уроках обучающиеся делают все по алгоритму, они не рассуждают самостоятельно</t>
  </si>
  <si>
    <t>Мой общий кругозор достаточно ограничен</t>
  </si>
  <si>
    <t>Все мои обучающиеся принимают участие в постановке целей и задач урока</t>
  </si>
  <si>
    <t>Я не считаю нужным анализировать уровень усвоения предлагаемого материала и развития обучающихся</t>
  </si>
  <si>
    <t>У меня достаточно поверхностное представление о    возрастных особенностях обучающихся</t>
  </si>
  <si>
    <t>Я не считаю необходимым демонстрировать успехи обучающихся их родителям (другим взрослым)</t>
  </si>
  <si>
    <t>Я не применяю на уроках новые информационно-коммуникативные технологии</t>
  </si>
  <si>
    <t>Я затрудняюсь в обосновании достоинств и ограничений выбранной мною образовательной программы</t>
  </si>
  <si>
    <t>Я умею разрешать конфликты оптимальным способом</t>
  </si>
  <si>
    <t>Для меня характерно «держать себя в руках»</t>
  </si>
  <si>
    <t>У меня есть большой опыт участия в работе групп по разработке программ, дидактических и методических материалов</t>
  </si>
  <si>
    <t>Я уделяю  много внимания формированию  навыков учебной деятельности у обучающихся</t>
  </si>
  <si>
    <t>Я отдаю предпочтение обучающимся, которые тщательно и точно выполняют требования учителя</t>
  </si>
  <si>
    <t>Используемый мною набор дидактических и методических материалов для различных категорий обучающихся достаточно ограничен</t>
  </si>
  <si>
    <t>При принятии решения в проблемной ситуации отдаленные последствия не важны</t>
  </si>
  <si>
    <t>Считаю, что учитель не обязан комментировать обучающимся выставляемые им оценки</t>
  </si>
  <si>
    <t>Я обращаю внимание на плохое настроение своих коллег</t>
  </si>
  <si>
    <t>При постановке целей урока должны доминировать нормативные требования, а не индивидуальные особенности обучающихся</t>
  </si>
  <si>
    <t>Я так организую урок, чтобы обучающиеся рассуждали, дискутировали, выполняли нестандартные задания</t>
  </si>
  <si>
    <t>Моя рабочая программа не предполагает решение воспитательных задач</t>
  </si>
  <si>
    <t>У меня легко получается решать несколько задач одновременно</t>
  </si>
  <si>
    <t>Я не трачу время на то, чтобы обучающиеся формулировали цель их деятельности на уроке</t>
  </si>
  <si>
    <t>Лишь некоторые обучающиеся с большой заинтересованностью работают на моих уроках</t>
  </si>
  <si>
    <t>При подготовке к урокам, помимо основного материала, я использую дополнительные материалы по предмету</t>
  </si>
  <si>
    <t>У   меня   нет   дидактических   и   методических   материалов,   разработанных самостоятельно</t>
  </si>
  <si>
    <t>Мне приходится часто слышать, что обучающиеся не поняли изложенный мною материал</t>
  </si>
  <si>
    <t>Моя осведомленность об актуальных событиях социальной жизни достаточно ограничена</t>
  </si>
  <si>
    <t>Все мои обучающиеся хорошо осознают причины своих успехов и неудач</t>
  </si>
  <si>
    <t>Побуждаю обучающихся самостоятельно ставить и решать задачи с высокой степенью свободы и ответственности (например, подготовить задание со слабым обучающимся; придумать задания для самостоятельной работы и т. п.)</t>
  </si>
  <si>
    <t>Я использую в педагогических целях даже «внештатные» ситуации, казалось бы, не имеющие отношения к изучаемому предмету</t>
  </si>
  <si>
    <t>Я умею сохранять спокойствие в самых непредвиденных ситуациях</t>
  </si>
  <si>
    <t>Обучающимся не обязательно знать критерии оценивания их работы</t>
  </si>
  <si>
    <t>Мне очень трудно управлять ходом беседы или переговоров</t>
  </si>
  <si>
    <t>Я постоянно предлагаю обучающимся самостоятельно осуществлять контроль за достигнутыми результатами</t>
  </si>
  <si>
    <t>Я не умею дозировать задачи так, чтобы обучающиеся почувствовали свой успех</t>
  </si>
  <si>
    <t>Я всегда готовлю разные варианты проведения уроков для обучающихся разного уровня одной параллели</t>
  </si>
  <si>
    <t>Моя рабочая программа недостаточно обоснована</t>
  </si>
  <si>
    <t>У меня есть значительный опыт совместной работы по подготовке и реализации различных мероприятий, проектов, программ и др.</t>
  </si>
  <si>
    <t>На моем рабочем месте всегда порядок</t>
  </si>
  <si>
    <t>На моих уроках обучающиеся не могут ответить на вопрос "Что должно быть достигнуто в результате занятия?"</t>
  </si>
  <si>
    <t>Мотивация обучающихся – это ответственность учителя</t>
  </si>
  <si>
    <t>Мне нужна дополнительная подготовка, чтобы преподавать свой предмет студентам вуза</t>
  </si>
  <si>
    <t>Считаю, что можно успешно изложить новый материал без учета ранее освоенных знаний и умений</t>
  </si>
  <si>
    <t>Я легко поддерживаю разговоры на отвлеченные или связанные с другими предметами темы</t>
  </si>
  <si>
    <t>Никто из обучающихся на моих уроках не принимает участие в постановке целей и задач</t>
  </si>
  <si>
    <t>Я преподаю такой предмет, который не может заинтересовать обучающихся</t>
  </si>
  <si>
    <t>Мнение и реакция других участников образовательного процесса неважны при принятии педагогических решений</t>
  </si>
  <si>
    <t>На моих уроках часто используются приемы взаимооценки и самооценки обучающихся</t>
  </si>
  <si>
    <t>Мне всегда интересно, какие чувства вызывают у других людей мои слова и поступки</t>
  </si>
  <si>
    <t>Обычно я озвучиваю цель урока несколько раз в течение занятия</t>
  </si>
  <si>
    <t>Мои обучающиеся смело берутся за трудные задачи</t>
  </si>
  <si>
    <t>Я владею ограниченным набором современных методов преподавания</t>
  </si>
  <si>
    <t>Я создаю рабочую атмосферу и поддерживаю дисциплину на уроке недирективными методами</t>
  </si>
  <si>
    <t>В плане урока я всегда пошагово прописываю этапы достижения цели</t>
  </si>
  <si>
    <t>Негативное отношение к учебе – это следствие ошибок в педагогической деятельности</t>
  </si>
  <si>
    <t>Нет "каверзных" вопросов от обучающихся, а есть незнание учителя</t>
  </si>
  <si>
    <t>Мои методические и дидактические разработки никогда не становились победителями конкурсов</t>
  </si>
  <si>
    <t>Гуманизм учителя не является важным критерием оценки его работы</t>
  </si>
  <si>
    <t>Я часто затрудняюсь сделать цели урока личностно значимыми для обучающихся</t>
  </si>
  <si>
    <t>Бывает, что я ставлю обучающемуся высокую оценку не за правильный, а за творческий ответ</t>
  </si>
  <si>
    <t>Я хорошо ориентируюсь в социальной ситуации класса, знаю и учитываю взаимоотношения обучающихся в педагогических целях</t>
  </si>
  <si>
    <t>Я легко меняю принятое решение под влиянием новой информации</t>
  </si>
  <si>
    <t>Формирование навыков самооценки у обучающихся не относится к задачам учителя</t>
  </si>
  <si>
    <t>Отмечайте Ваш ответ знаком «+» в соответствующей колонке.</t>
  </si>
  <si>
    <t>Экспертный лист оценки уровня квалификации учителя</t>
  </si>
  <si>
    <t xml:space="preserve">1. Компетентность в области личностных качеств </t>
  </si>
  <si>
    <t>Ячейки, выделенные цветом, НЕ ЗАПОЛНЯТЬ!!!</t>
  </si>
  <si>
    <t>1.1. Эмпатийность и социорефлексия</t>
  </si>
  <si>
    <t>1.</t>
  </si>
  <si>
    <t>Все   обучающиеся   безбоязненно   обращаются   к   учителю   за   помощью, столкнувшись с трудностями в решении того или иного вопроса</t>
  </si>
  <si>
    <t>2.</t>
  </si>
  <si>
    <t>Умеет смотреть на ситуацию с точки зрения других и достигать взаимопонимания</t>
  </si>
  <si>
    <t>3.</t>
  </si>
  <si>
    <t>Умеет поддержать обучающихся и коллег по работе</t>
  </si>
  <si>
    <t>4.</t>
  </si>
  <si>
    <t>Умеет находить сильные стороны и перспективы развития для каждого обучающегося</t>
  </si>
  <si>
    <t>5.</t>
  </si>
  <si>
    <t>Умеет анализировать причины поступков и поведения обучающихся</t>
  </si>
  <si>
    <t>S</t>
  </si>
  <si>
    <t>1.2. Самоорганизованность</t>
  </si>
  <si>
    <t>6.</t>
  </si>
  <si>
    <t>Умеет организовать свою деятельность и деятельность обучающихся для достижения намеченных целей урока</t>
  </si>
  <si>
    <t>7.</t>
  </si>
  <si>
    <t>Рабочее пространство учителя хорошо организовано</t>
  </si>
  <si>
    <t>8.</t>
  </si>
  <si>
    <t>Конструктивно реагирует на ошибки и трудности, возникающие в процессе реализации педагогической деятельности</t>
  </si>
  <si>
    <t>9.</t>
  </si>
  <si>
    <t>Своевременно вносит коррективы в намеченный план урока в зависимости от сложившейся ситуации</t>
  </si>
  <si>
    <t>10.</t>
  </si>
  <si>
    <t>Сохраняет самообладание даже в ситуациях с высокой эмоциональной нагрузкой</t>
  </si>
  <si>
    <t>1.3. Общая культура</t>
  </si>
  <si>
    <t>Обладает широким кругозором, легко поддерживает разговоры на различные темы</t>
  </si>
  <si>
    <t>Поведение и внешний вид учителя соответствуют этическим нормам</t>
  </si>
  <si>
    <t>Осведомлен об основных событиях и изменениях современной социальной жизни</t>
  </si>
  <si>
    <t>Обладает педагогическим тактом, деликатен в общении</t>
  </si>
  <si>
    <t>Высказывания учителя построены грамотно и доступно для понимания, его отличает высокая культура речи</t>
  </si>
  <si>
    <t>среднее</t>
  </si>
  <si>
    <t>2. Компетентность в области постановки целей и задач педагогической деятельности</t>
  </si>
  <si>
    <t xml:space="preserve"> </t>
  </si>
  <si>
    <t>2.1. Умение ставить цели и задачи в соответствии с возрастными и индивидуальными особенностями обучающихся</t>
  </si>
  <si>
    <t>Умеет обоснованно ставить цели обучения по предмету</t>
  </si>
  <si>
    <t>Умеет ставить цели урока в соответствии с возрастными особенностями обучающихся</t>
  </si>
  <si>
    <t>Корректирует цели и задачи деятельности на уроке в зависимости от готовности обучающихся к освоению материала урока</t>
  </si>
  <si>
    <t>Умеет ставить цели урока в соответствии с индивидуальными особенностями обучающихся</t>
  </si>
  <si>
    <t>Знает и учитывает уровень обученности и развития обучающихся при постановке целей и задач урока</t>
  </si>
  <si>
    <t>2.2.Умение перевести тему урока в педагогическую задач</t>
  </si>
  <si>
    <t>Умеет формулировать цели и задачи на основе темы урока</t>
  </si>
  <si>
    <t>Умеет конкретизировать цель урока до комплекса взаимосвязанных задач</t>
  </si>
  <si>
    <t>Умеет сформулировать критерии достижения целей урока</t>
  </si>
  <si>
    <t>Умеет добиться понимания обучающимися целей и задач урока</t>
  </si>
  <si>
    <t>Умеет соотнести результаты обучения с поставленными целями</t>
  </si>
  <si>
    <t>2.3. Умение вовлечь обучающихся в процесс формулирования целей и задач</t>
  </si>
  <si>
    <t>Умеет вовлечь обучающихся в процесс постановки целей и задач урока</t>
  </si>
  <si>
    <t>Предлагает обучающимся назвать результаты деятельности на уроке и способы их достижения</t>
  </si>
  <si>
    <t>Предлагает обучающимся самостоятельно сформулировать цель урока в соответствии с изучаемой темой</t>
  </si>
  <si>
    <t>Спрашивает, как обучающиеся поняли цели и задачи урока</t>
  </si>
  <si>
    <t>Обучающиеся принимают участие в формулировании целей и задач урока</t>
  </si>
  <si>
    <t>3. Компетентность в области мотивации учебной деятельности</t>
  </si>
  <si>
    <t>3.1. Умение создавать ситуации, обеспечивающие успех в учебной деятельности</t>
  </si>
  <si>
    <t>Умеет вызвать интерес у обучающихся к своему предмету</t>
  </si>
  <si>
    <t>Отмечает даже самый маленький успех обучающихся</t>
  </si>
  <si>
    <t>Демонстрирует успехи обучающихся родителям</t>
  </si>
  <si>
    <t>Демонстрирует успехи обучающихся одноклассникам</t>
  </si>
  <si>
    <t>Умеет дифференцировать задания так, чтобы ученики почувствовали свой успех</t>
  </si>
  <si>
    <t>3.2. Умение создавать условия обеспечения позитивной мотивации обучающихся</t>
  </si>
  <si>
    <t>Выстраивает деятельность  на  уроке  с  учетом  уровня развития  учебной мотивации</t>
  </si>
  <si>
    <t>Владеет большим спектром материалов и заданий, способных вызвать интерес обучающихся к различным темам преподаваемого предмета</t>
  </si>
  <si>
    <t>Использует знания об интересах и потребностях обучающихся в педагогической деятельности</t>
  </si>
  <si>
    <t>Умеет создать доброжелательную атмосферу на уроке</t>
  </si>
  <si>
    <t>Обучающиеся удовлетворены образовательной деятельностью, выстраиваемой учителем: содержание, методы, результаты и др.</t>
  </si>
  <si>
    <t>3.3. Умение создавать условия для самомотивирования обучающихся</t>
  </si>
  <si>
    <t>Умеет активизировать творческие возможности обучающихся</t>
  </si>
  <si>
    <t>Демонстрирует практическое применение изучаемого материала</t>
  </si>
  <si>
    <t>Поощряет любознательность обучающихся, выход за рамки требований программы при подготовке школьных заданий</t>
  </si>
  <si>
    <t>Дает возможность обучающимся самостоятельно ставить и решать задачи с высокой степенью свободы и ответственности</t>
  </si>
  <si>
    <t>Создает условия для вовлечения обучающихся в дополнительные формы познания по предмету: олимпиады, конкурсы, проекты и т.д.</t>
  </si>
  <si>
    <t>4. Компетентность в области обеспечения информационной основы деятельности</t>
  </si>
  <si>
    <t>4.1. Компетентность в методах преподавания</t>
  </si>
  <si>
    <t>Своевременно вносит коррективы в методы преподавания в зависимости от сложившейся ситуации</t>
  </si>
  <si>
    <t>Применяемые методы соответствуют целям и задачам обучения, содержанию изучаемой темы</t>
  </si>
  <si>
    <t>Применяемые методы соответствуют имеющимся условиям и времени, отведенному на изучение темы</t>
  </si>
  <si>
    <t>Владеет современными методами преподавания</t>
  </si>
  <si>
    <t>Обоснованно использует на уроках современные информационно-коммуникативные технологии</t>
  </si>
  <si>
    <t>4.2. Компетентность в предмете преподавания</t>
  </si>
  <si>
    <t>Хорошо знает преподаваемый предмет</t>
  </si>
  <si>
    <t>Рабочая программа по предмету построена с учетом межпредметных связей</t>
  </si>
  <si>
    <t>При подготовке к урокам использует дополнительные материалы по предмету (книги для самообразования, медиа-пособия, современные цифровые образовательные ресурсы и др.)</t>
  </si>
  <si>
    <t>В процессе формирования новых знаний опирается на знания обучающихся, полученные ими ранее при изучении других предметов</t>
  </si>
  <si>
    <t>Добивается высоких результатов по преподаваемому предмету</t>
  </si>
  <si>
    <t>4.3. Компетентность в субъективных условиях деятельности</t>
  </si>
  <si>
    <t>Ориентируется в социальной ситуации класса, знает и учитывает взаимоотношения обучающихся</t>
  </si>
  <si>
    <t>Хорошо знает Конвенцию о правах ребенка и действует в соответствии с этим документом</t>
  </si>
  <si>
    <t>Систематически анализирует уровень усвоения учебного материала и развития обучающихся на основе устных и письменных ответов, достигнутых результатов и др. диагностических показателей</t>
  </si>
  <si>
    <t>Имеет «банк» различных учебных заданий, ориентированных на обучающихся с различными индивидуальными особенностями</t>
  </si>
  <si>
    <t>Подготовленные учителем характеристики обучающихся отличаются хорошим знанием индивидуальных особенностей, обоснованностью суждений</t>
  </si>
  <si>
    <t>5. Компетентность в области разработки программы деятельности и</t>
  </si>
  <si>
    <t>принятия педагогических решений</t>
  </si>
  <si>
    <t>5.1. Умение выбрать и реализовать образовательную программу</t>
  </si>
  <si>
    <t>Знает основные нормативные документы, отражающие требования к содержанию и результатам учебной деятельности по предмету, учебники и УМК по преподаваемому предмету, допущенные или рекомендованные Минобрнауки РФ</t>
  </si>
  <si>
    <t>Может провести сравнительный анализ учебных программ, УМК, методических и дидактических материалов по преподаваемому предмету, выявить их достоинства и недостатки</t>
  </si>
  <si>
    <t>Обоснованно выбирает учебники и учебно-методические комплексы по преподаваемому предмету</t>
  </si>
  <si>
    <t>Рабочая программа учителя предполагает решение воспитательных задач</t>
  </si>
  <si>
    <t>Рабочая программа учителя составлена с учетом нормативных требований, темпа усвоения материала, преемственности и др. моментов, повышающих ее обоснованность</t>
  </si>
  <si>
    <t>5.2. Умение разработать собственные программные, методические и дидактические</t>
  </si>
  <si>
    <t>материалы</t>
  </si>
  <si>
    <t>Вносит изменения в дидактические и методические материалы с целью достижения высоких результатов</t>
  </si>
  <si>
    <t>Самостоятельно разработанные учителем программные, методические и дидактические материалы по предмету отличает высокое качество</t>
  </si>
  <si>
    <t>Продуктивно работает в составе рабочих групп, разрабатывающих и реализующих образовательные проекты, программы, методические и дидактические материалы</t>
  </si>
  <si>
    <t>Выступает перед коллегами с информацией о новых программных, методических и дидактических материалах, участвует в конкурсах профессионального мастерства</t>
  </si>
  <si>
    <t>Проводит обоснование эффективности реализуемой рабочей программы, новых методических и дидактических материалов</t>
  </si>
  <si>
    <t>5.3. Умение принимать решения в педагогических ситуациях</t>
  </si>
  <si>
    <t>Поощряет высказывания и выслушивает мнения обучающихся, даже если они расходятся с его точкой зрения</t>
  </si>
  <si>
    <t>Коллеги по работе используют предложения учителя по разрешению актуальных вопросов школьной жизни</t>
  </si>
  <si>
    <t>Умеет аргументировать предлагаемые им решения</t>
  </si>
  <si>
    <t>Умеет пересмотреть свое решение под влиянием ситуации или новых фактов</t>
  </si>
  <si>
    <t>Учитывает мнение родителей, коллег, обучающихся при принятии решений</t>
  </si>
  <si>
    <t xml:space="preserve">6. Компетентность в области организации учебной деятельности </t>
  </si>
  <si>
    <t>6.1. Умение устанавливать субъект-субъектные отношения</t>
  </si>
  <si>
    <t>Умеет устанавливать отношения сотрудничества с обучающимися, вести с ними диалог</t>
  </si>
  <si>
    <t>Умеет разрешать конфликты оптимальным способом</t>
  </si>
  <si>
    <t>Умеет насыщать общение с обучающимися положительными эмоциями и чувствами</t>
  </si>
  <si>
    <t>Умеет выстраивать отношения сотрудничества с коллегами, проявляет себя как член команды при разработке и реализации различных мероприятий, проектов, программ и др.</t>
  </si>
  <si>
    <t>Умеет создать рабочую атмосферу на уроке, поддержать дисциплину</t>
  </si>
  <si>
    <t>6.2. Умение организовать учебную деятельность обучающихся</t>
  </si>
  <si>
    <t>Использует методы, побуждающие обучающихся самостоятельно рассуждать</t>
  </si>
  <si>
    <t>Формирует у обучающихся навыки учебной деятельности</t>
  </si>
  <si>
    <t>Излагает материал в доступной форме в соответствии с дидактическими принципами</t>
  </si>
  <si>
    <t>Умеет организовать обучающихся для достижения запланированных результатов учебной деятельности</t>
  </si>
  <si>
    <t>Умеет организовать обучающихся для поиска дополнительной информации, необходимой при решении учебной задачи (книги, компьютерные и медиа-пособия, цифровые образовательные ресурсы и др.)</t>
  </si>
  <si>
    <t>6.3. Умение реализовать педагогическое оценивание</t>
  </si>
  <si>
    <t>Учитывает возрастные и индивидуальные особенности обучающихся при оценивании</t>
  </si>
  <si>
    <t>Аргументирует оценки, показывает обучающимся их достижения и недоработки</t>
  </si>
  <si>
    <t>Применяет различные методы оценивания обучающихся</t>
  </si>
  <si>
    <t>Умеет сочетать методы педагогического оценивания, взаимооценки и самооценки обучающихся</t>
  </si>
  <si>
    <t>Способствует формированию навыков самооценки учебной деятельности.</t>
  </si>
  <si>
    <t>Таблица итоговых баллов аттестуемого педагога</t>
  </si>
  <si>
    <t>Наименование показателя</t>
  </si>
  <si>
    <t>Самооценка</t>
  </si>
  <si>
    <t>В столбце "Самооценка" не вносить никаких данных - всё считается автоматически</t>
  </si>
  <si>
    <t>1. Компетентность в области личностных качеств</t>
  </si>
  <si>
    <t>2.2. Умение перевести тему урока в педагогическую задачу</t>
  </si>
  <si>
    <t>3.2. Умение создавать условия, обеспечения позитивной мотивации обучающихся</t>
  </si>
  <si>
    <t>5. Компетентность в области разработки программы деятельности и принятии педагогических решений</t>
  </si>
  <si>
    <t>5.1. Умение выбрать и реализовать типовые образовательные программы</t>
  </si>
  <si>
    <t>5.2. Умение разработать собственную программу, методические и дидактические материалы</t>
  </si>
  <si>
    <t>6. Компетентность в области организации учебной деятельности</t>
  </si>
  <si>
    <t>Нормативная таблица для определения соответствия требованиям первой или высшей квалификационным категориям</t>
  </si>
  <si>
    <t>Уровень квалификации</t>
  </si>
  <si>
    <t>Значение показателя уровня квалификации</t>
  </si>
  <si>
    <t>Первая квалификационная категория</t>
  </si>
  <si>
    <t>от 3,3 до 4,29</t>
  </si>
  <si>
    <t>Значение показателя уровня квалификации (ПК)</t>
  </si>
  <si>
    <t>Высшая квалификационная категория</t>
  </si>
  <si>
    <t>от 4,3-х баллов и выше</t>
  </si>
  <si>
    <t>Представление результатов самооценки в форме «столбчатой диаграммы»</t>
  </si>
  <si>
    <t>????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</si>
</sst>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5"/>
      <name val="Arial"/>
      <family val="2"/>
      <charset val="204"/>
    </font>
    <font>
      <b/>
      <sz val="9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b/>
      <sz val="13"/>
      <name val="Symbol"/>
      <family val="1"/>
      <charset val="2"/>
    </font>
    <font>
      <sz val="8"/>
      <name val="Arial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6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5" fillId="0" borderId="0" xfId="0" applyFont="1"/>
    <xf numFmtId="0" fontId="1" fillId="0" borderId="0" xfId="0" applyFont="1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6" fillId="0" borderId="0" xfId="0" applyFont="1"/>
    <xf numFmtId="0" fontId="1" fillId="2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indent="3"/>
    </xf>
    <xf numFmtId="0" fontId="4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vertical="top" wrapText="1"/>
    </xf>
    <xf numFmtId="0" fontId="8" fillId="0" borderId="0" xfId="0" applyFont="1"/>
    <xf numFmtId="0" fontId="7" fillId="2" borderId="4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0" borderId="0" xfId="0" applyAlignment="1"/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7" fillId="2" borderId="0" xfId="0" applyFont="1" applyFill="1" applyBorder="1" applyAlignment="1">
      <alignment horizontal="justify" vertical="top" wrapText="1"/>
    </xf>
    <xf numFmtId="0" fontId="1" fillId="2" borderId="0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vertical="top" wrapText="1"/>
    </xf>
    <xf numFmtId="2" fontId="0" fillId="0" borderId="0" xfId="0" applyNumberFormat="1"/>
    <xf numFmtId="2" fontId="12" fillId="2" borderId="2" xfId="0" applyNumberFormat="1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vertical="top" wrapText="1"/>
    </xf>
    <xf numFmtId="0" fontId="10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/>
    <xf numFmtId="0" fontId="0" fillId="0" borderId="0" xfId="0" applyFill="1"/>
    <xf numFmtId="2" fontId="13" fillId="3" borderId="1" xfId="0" applyNumberFormat="1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 vertical="top" wrapText="1"/>
    </xf>
    <xf numFmtId="2" fontId="13" fillId="3" borderId="4" xfId="0" applyNumberFormat="1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9" fillId="2" borderId="5" xfId="0" applyFont="1" applyFill="1" applyBorder="1" applyAlignment="1">
      <alignment vertical="top" wrapText="1"/>
    </xf>
    <xf numFmtId="0" fontId="6" fillId="0" borderId="1" xfId="0" applyFont="1" applyBorder="1"/>
    <xf numFmtId="0" fontId="2" fillId="4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vertical="center" indent="4"/>
    </xf>
    <xf numFmtId="0" fontId="12" fillId="0" borderId="0" xfId="0" applyFont="1"/>
    <xf numFmtId="0" fontId="0" fillId="3" borderId="0" xfId="0" applyFill="1"/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/>
    </xf>
    <xf numFmtId="0" fontId="1" fillId="0" borderId="0" xfId="0" applyFont="1" applyAlignment="1">
      <alignment vertical="center" wrapText="1"/>
    </xf>
    <xf numFmtId="0" fontId="0" fillId="2" borderId="0" xfId="0" applyFill="1"/>
    <xf numFmtId="0" fontId="1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6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15" fillId="0" borderId="0" xfId="0" applyFont="1"/>
    <xf numFmtId="14" fontId="1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5" fillId="7" borderId="6" xfId="0" applyFont="1" applyFill="1" applyBorder="1" applyAlignment="1">
      <alignment horizontal="center"/>
    </xf>
    <xf numFmtId="14" fontId="12" fillId="7" borderId="0" xfId="0" applyNumberFormat="1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 wrapText="1" indent="4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3" borderId="0" xfId="0" applyFont="1" applyFill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0329697335217061"/>
          <c:y val="8.9317064118822648E-2"/>
          <c:w val="0.46593431594174756"/>
          <c:h val="0.88616538125733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Таблица!$B$6:$B$28</c:f>
              <c:strCache>
                <c:ptCount val="23"/>
                <c:pt idx="0">
                  <c:v>1.1. Эмпатийность и социорефлексия</c:v>
                </c:pt>
                <c:pt idx="1">
                  <c:v>1.2. Самоорганизованность</c:v>
                </c:pt>
                <c:pt idx="2">
                  <c:v>1.3. Общая культура</c:v>
                </c:pt>
                <c:pt idx="3">
                  <c:v>2. Компетентность в области постановки целей и задач педагогической деятельности</c:v>
                </c:pt>
                <c:pt idx="4">
                  <c:v>2.1. Умение ставить цели и задачи в соответствии с возрастными и индивидуальными особенностями обучающихся</c:v>
                </c:pt>
                <c:pt idx="5">
                  <c:v>2.2. Умение перевести тему урока в педагогическую задачу</c:v>
                </c:pt>
                <c:pt idx="6">
                  <c:v>2.3. Умение вовлечь обучающихся в процесс формулирования целей и задач</c:v>
                </c:pt>
                <c:pt idx="7">
                  <c:v>3. Компетентность в области мотивации учебной деятельности</c:v>
                </c:pt>
                <c:pt idx="8">
                  <c:v>3.1. Умение создавать ситуации, обеспечивающие успех в учебной деятельности</c:v>
                </c:pt>
                <c:pt idx="9">
                  <c:v>3.2. Умение создавать условия, обеспечения позитивной мотивации обучающихся</c:v>
                </c:pt>
                <c:pt idx="10">
                  <c:v>3.3. Умение создавать условия для самомотивирования обучающихся</c:v>
                </c:pt>
                <c:pt idx="11">
                  <c:v>4. Компетентность в области обеспечения информационной основы деятельности</c:v>
                </c:pt>
                <c:pt idx="12">
                  <c:v>4.1. Компетентность в методах преподавания</c:v>
                </c:pt>
                <c:pt idx="13">
                  <c:v>4.2. Компетентность в предмете преподавания</c:v>
                </c:pt>
                <c:pt idx="14">
                  <c:v>4.3. Компетентность в субъективных условиях деятельности</c:v>
                </c:pt>
                <c:pt idx="15">
                  <c:v>5. Компетентность в области разработки программы деятельности и принятии педагогических решений</c:v>
                </c:pt>
                <c:pt idx="16">
                  <c:v>5.1. Умение выбрать и реализовать типовые образовательные программы</c:v>
                </c:pt>
                <c:pt idx="17">
                  <c:v>5.2. Умение разработать собственную программу, методические и дидактические материалы</c:v>
                </c:pt>
                <c:pt idx="18">
                  <c:v>5.3. Умение принимать решения в педагогических ситуациях</c:v>
                </c:pt>
                <c:pt idx="19">
                  <c:v>6. Компетентность в области организации учебной деятельности</c:v>
                </c:pt>
                <c:pt idx="20">
                  <c:v>6.1. Умение устанавливать субъект-субъектные отношения</c:v>
                </c:pt>
                <c:pt idx="21">
                  <c:v>6.2. Умение организовать учебную деятельность обучающихся</c:v>
                </c:pt>
                <c:pt idx="22">
                  <c:v>6.3. Умение реализовать педагогическое оценивание</c:v>
                </c:pt>
              </c:strCache>
            </c:strRef>
          </c:cat>
          <c:val>
            <c:numRef>
              <c:f>Таблица!$C$6:$C$28</c:f>
              <c:numCache>
                <c:formatCode>0.00</c:formatCode>
                <c:ptCount val="23"/>
                <c:pt idx="0">
                  <c:v>4.75</c:v>
                </c:pt>
                <c:pt idx="1">
                  <c:v>4.5</c:v>
                </c:pt>
                <c:pt idx="2">
                  <c:v>4.75</c:v>
                </c:pt>
                <c:pt idx="3">
                  <c:v>4.583333333333333</c:v>
                </c:pt>
                <c:pt idx="4">
                  <c:v>4.25</c:v>
                </c:pt>
                <c:pt idx="5">
                  <c:v>4.75</c:v>
                </c:pt>
                <c:pt idx="6">
                  <c:v>4.75</c:v>
                </c:pt>
                <c:pt idx="7">
                  <c:v>4.583333333333333</c:v>
                </c:pt>
                <c:pt idx="8">
                  <c:v>4.5</c:v>
                </c:pt>
                <c:pt idx="9">
                  <c:v>4.5</c:v>
                </c:pt>
                <c:pt idx="10">
                  <c:v>4.75</c:v>
                </c:pt>
                <c:pt idx="11">
                  <c:v>4.75</c:v>
                </c:pt>
                <c:pt idx="12">
                  <c:v>4.75</c:v>
                </c:pt>
                <c:pt idx="13">
                  <c:v>4.75</c:v>
                </c:pt>
                <c:pt idx="14">
                  <c:v>4.75</c:v>
                </c:pt>
                <c:pt idx="15">
                  <c:v>4.75</c:v>
                </c:pt>
                <c:pt idx="16">
                  <c:v>4.75</c:v>
                </c:pt>
                <c:pt idx="17">
                  <c:v>4.75</c:v>
                </c:pt>
                <c:pt idx="18">
                  <c:v>4.75</c:v>
                </c:pt>
                <c:pt idx="19">
                  <c:v>4.333333333333333</c:v>
                </c:pt>
                <c:pt idx="20">
                  <c:v>4.5</c:v>
                </c:pt>
                <c:pt idx="21">
                  <c:v>4.75</c:v>
                </c:pt>
                <c:pt idx="22">
                  <c:v>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23-4998-A0FC-14E3733D1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38"/>
        <c:axId val="162550144"/>
        <c:axId val="162551680"/>
      </c:barChart>
      <c:catAx>
        <c:axId val="162550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25516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2551680"/>
        <c:scaling>
          <c:orientation val="minMax"/>
          <c:max val="5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2550144"/>
        <c:crosses val="autoZero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852119958634959"/>
          <c:y val="0.15423728813559329"/>
          <c:w val="0.42192347466390906"/>
          <c:h val="0.6915254237288136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9933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(Таблица!$B$5,Таблица!$B$9,Таблица!$B$13,Таблица!$B$17,Таблица!$B$21,Таблица!$B$25)</c:f>
              <c:strCache>
                <c:ptCount val="6"/>
                <c:pt idx="0">
                  <c:v>1. Компетентность в области личностных качеств</c:v>
                </c:pt>
                <c:pt idx="1">
                  <c:v>2. Компетентность в области постановки целей и задач педагогической деятельности</c:v>
                </c:pt>
                <c:pt idx="2">
                  <c:v>3. Компетентность в области мотивации учебной деятельности</c:v>
                </c:pt>
                <c:pt idx="3">
                  <c:v>4. Компетентность в области обеспечения информационной основы деятельности</c:v>
                </c:pt>
                <c:pt idx="4">
                  <c:v>5. Компетентность в области разработки программы деятельности и принятии педагогических решений</c:v>
                </c:pt>
                <c:pt idx="5">
                  <c:v>6. Компетентность в области организации учебной деятельности</c:v>
                </c:pt>
              </c:strCache>
            </c:strRef>
          </c:cat>
          <c:val>
            <c:numRef>
              <c:f>(Таблица!$C$5,Таблица!$C$9,Таблица!$C$13,Таблица!$C$17,Таблица!$C$21,Таблица!$C$25)</c:f>
              <c:numCache>
                <c:formatCode>0.00</c:formatCode>
                <c:ptCount val="6"/>
                <c:pt idx="0">
                  <c:v>4.666666666666667</c:v>
                </c:pt>
                <c:pt idx="1">
                  <c:v>4.583333333333333</c:v>
                </c:pt>
                <c:pt idx="2">
                  <c:v>4.583333333333333</c:v>
                </c:pt>
                <c:pt idx="3">
                  <c:v>4.75</c:v>
                </c:pt>
                <c:pt idx="4">
                  <c:v>4.75</c:v>
                </c:pt>
                <c:pt idx="5">
                  <c:v>4.333333333333333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49-46F7-B3B4-DB293BCE7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862976"/>
        <c:axId val="162864512"/>
      </c:radarChart>
      <c:catAx>
        <c:axId val="162862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62864512"/>
        <c:crosses val="autoZero"/>
        <c:auto val="0"/>
        <c:lblAlgn val="ctr"/>
        <c:lblOffset val="100"/>
        <c:noMultiLvlLbl val="0"/>
      </c:catAx>
      <c:valAx>
        <c:axId val="162864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2862976"/>
        <c:crosses val="autoZero"/>
        <c:crossBetween val="between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3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4</xdr:row>
      <xdr:rowOff>28575</xdr:rowOff>
    </xdr:from>
    <xdr:to>
      <xdr:col>22</xdr:col>
      <xdr:colOff>485775</xdr:colOff>
      <xdr:row>55</xdr:row>
      <xdr:rowOff>142875</xdr:rowOff>
    </xdr:to>
    <xdr:graphicFrame macro="">
      <xdr:nvGraphicFramePr>
        <xdr:cNvPr id="2064" name="Диаграмма 1">
          <a:extLst>
            <a:ext uri="{FF2B5EF4-FFF2-40B4-BE49-F238E27FC236}">
              <a16:creationId xmlns="" xmlns:a16="http://schemas.microsoft.com/office/drawing/2014/main" id="{42A5C78E-04E7-462D-B1FB-B0274D57C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4690" cy="5588562"/>
    <xdr:graphicFrame macro="">
      <xdr:nvGraphicFramePr>
        <xdr:cNvPr id="2" name="shape">
          <a:extLst>
            <a:ext uri="{FF2B5EF4-FFF2-40B4-BE49-F238E27FC236}">
              <a16:creationId xmlns="" xmlns:a16="http://schemas.microsoft.com/office/drawing/2014/main" id="{CB054F5D-76F9-4836-A617-AE703EA6CE6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18"/>
  <sheetViews>
    <sheetView workbookViewId="0">
      <selection activeCell="B7" sqref="B7:C7"/>
    </sheetView>
  </sheetViews>
  <sheetFormatPr defaultRowHeight="12.75" x14ac:dyDescent="0.2"/>
  <sheetData>
    <row r="1" spans="1:10" ht="19.5" x14ac:dyDescent="0.2">
      <c r="A1" s="48" t="s">
        <v>0</v>
      </c>
    </row>
    <row r="2" spans="1:10" ht="19.5" x14ac:dyDescent="0.2">
      <c r="A2" s="48"/>
    </row>
    <row r="3" spans="1:10" ht="40.5" customHeight="1" x14ac:dyDescent="0.3">
      <c r="A3" s="67" t="s">
        <v>243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x14ac:dyDescent="0.2">
      <c r="C4" s="2" t="s">
        <v>1</v>
      </c>
    </row>
    <row r="7" spans="1:10" ht="19.5" x14ac:dyDescent="0.2">
      <c r="A7" s="48" t="s">
        <v>2</v>
      </c>
      <c r="B7" s="68" t="s">
        <v>243</v>
      </c>
      <c r="C7" s="69"/>
    </row>
    <row r="10" spans="1:10" ht="15" x14ac:dyDescent="0.2">
      <c r="A10" s="50" t="s">
        <v>3</v>
      </c>
      <c r="B10" s="51"/>
      <c r="C10" s="51"/>
      <c r="D10" s="51"/>
      <c r="E10" s="51"/>
      <c r="F10" s="51"/>
      <c r="G10" s="51"/>
      <c r="H10" s="51"/>
      <c r="I10" s="51"/>
      <c r="J10" s="51"/>
    </row>
    <row r="11" spans="1:10" ht="90.75" customHeight="1" x14ac:dyDescent="0.2">
      <c r="A11" s="70" t="s">
        <v>4</v>
      </c>
      <c r="B11" s="70"/>
      <c r="C11" s="70"/>
      <c r="D11" s="70"/>
      <c r="E11" s="70"/>
      <c r="F11" s="70"/>
      <c r="G11" s="70"/>
      <c r="H11" s="70"/>
      <c r="I11" s="70"/>
      <c r="J11" s="70"/>
    </row>
    <row r="14" spans="1:10" ht="15" x14ac:dyDescent="0.2">
      <c r="C14" s="71" t="s">
        <v>5</v>
      </c>
      <c r="D14" s="71"/>
      <c r="E14" s="71"/>
      <c r="F14" s="71"/>
      <c r="G14" s="71"/>
      <c r="H14" s="71"/>
    </row>
    <row r="17" spans="1:1" x14ac:dyDescent="0.2">
      <c r="A17" s="2" t="s">
        <v>6</v>
      </c>
    </row>
    <row r="18" spans="1:1" x14ac:dyDescent="0.2">
      <c r="A18" s="2" t="s">
        <v>7</v>
      </c>
    </row>
  </sheetData>
  <mergeCells count="4">
    <mergeCell ref="A3:J3"/>
    <mergeCell ref="B7:C7"/>
    <mergeCell ref="A11:J11"/>
    <mergeCell ref="C14:H14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"/>
  <sheetViews>
    <sheetView tabSelected="1" workbookViewId="0">
      <selection activeCell="E24" sqref="E24"/>
    </sheetView>
  </sheetViews>
  <sheetFormatPr defaultRowHeight="12.75" x14ac:dyDescent="0.2"/>
  <cols>
    <col min="1" max="1" width="5.42578125" customWidth="1"/>
    <col min="2" max="2" width="58.85546875" customWidth="1"/>
    <col min="3" max="3" width="15.85546875" style="31" customWidth="1"/>
    <col min="6" max="6" width="7.7109375" customWidth="1"/>
    <col min="7" max="7" width="7.5703125" customWidth="1"/>
    <col min="8" max="8" width="5.5703125" customWidth="1"/>
    <col min="9" max="9" width="4.7109375" customWidth="1"/>
  </cols>
  <sheetData>
    <row r="2" spans="2:8" ht="18" x14ac:dyDescent="0.25">
      <c r="B2" s="1" t="s">
        <v>223</v>
      </c>
    </row>
    <row r="3" spans="2:8" ht="21" thickBot="1" x14ac:dyDescent="0.35">
      <c r="B3" s="64" t="str">
        <f>ФИО!A3</f>
        <v>????</v>
      </c>
      <c r="C3" s="65" t="str">
        <f>ФИО!B7</f>
        <v>????</v>
      </c>
    </row>
    <row r="4" spans="2:8" ht="34.5" customHeight="1" thickBot="1" x14ac:dyDescent="0.25">
      <c r="B4" s="33" t="s">
        <v>224</v>
      </c>
      <c r="C4" s="32" t="s">
        <v>225</v>
      </c>
      <c r="E4" s="83" t="s">
        <v>226</v>
      </c>
      <c r="F4" s="84"/>
      <c r="G4" s="84"/>
      <c r="H4" s="84"/>
    </row>
    <row r="5" spans="2:8" ht="20.25" customHeight="1" thickBot="1" x14ac:dyDescent="0.3">
      <c r="B5" s="34" t="s">
        <v>227</v>
      </c>
      <c r="C5" s="39">
        <f>'1'!H31</f>
        <v>4.666666666666667</v>
      </c>
      <c r="E5" s="84"/>
      <c r="F5" s="84"/>
      <c r="G5" s="84"/>
      <c r="H5" s="84"/>
    </row>
    <row r="6" spans="2:8" ht="15" thickBot="1" x14ac:dyDescent="0.25">
      <c r="B6" s="30" t="s">
        <v>95</v>
      </c>
      <c r="C6" s="40">
        <f>'1'!H13</f>
        <v>4.75</v>
      </c>
      <c r="E6" s="43"/>
      <c r="F6" s="43"/>
      <c r="G6" s="43"/>
      <c r="H6" s="43"/>
    </row>
    <row r="7" spans="2:8" ht="15" thickBot="1" x14ac:dyDescent="0.25">
      <c r="B7" s="30" t="s">
        <v>107</v>
      </c>
      <c r="C7" s="40">
        <f>'1'!H21</f>
        <v>4.5</v>
      </c>
      <c r="E7" s="43"/>
      <c r="F7" s="43"/>
      <c r="G7" s="43"/>
      <c r="H7" s="43"/>
    </row>
    <row r="8" spans="2:8" ht="15" thickBot="1" x14ac:dyDescent="0.25">
      <c r="B8" s="30" t="s">
        <v>118</v>
      </c>
      <c r="C8" s="40">
        <f>'1'!H29</f>
        <v>4.75</v>
      </c>
    </row>
    <row r="9" spans="2:8" ht="30.75" thickBot="1" x14ac:dyDescent="0.25">
      <c r="B9" s="34" t="s">
        <v>125</v>
      </c>
      <c r="C9" s="41">
        <f>'2'!H29</f>
        <v>4.583333333333333</v>
      </c>
    </row>
    <row r="10" spans="2:8" ht="43.5" thickBot="1" x14ac:dyDescent="0.25">
      <c r="B10" s="30" t="s">
        <v>127</v>
      </c>
      <c r="C10" s="40">
        <f>'2'!H11</f>
        <v>4.25</v>
      </c>
    </row>
    <row r="11" spans="2:8" ht="29.25" thickBot="1" x14ac:dyDescent="0.25">
      <c r="B11" s="30" t="s">
        <v>228</v>
      </c>
      <c r="C11" s="40">
        <f>'2'!H19</f>
        <v>4.75</v>
      </c>
    </row>
    <row r="12" spans="2:8" ht="29.25" thickBot="1" x14ac:dyDescent="0.25">
      <c r="B12" s="30" t="s">
        <v>139</v>
      </c>
      <c r="C12" s="40">
        <f>'2'!H27</f>
        <v>4.75</v>
      </c>
    </row>
    <row r="13" spans="2:8" ht="30.75" thickBot="1" x14ac:dyDescent="0.25">
      <c r="B13" s="34" t="s">
        <v>145</v>
      </c>
      <c r="C13" s="41">
        <f>'3'!H29</f>
        <v>4.583333333333333</v>
      </c>
    </row>
    <row r="14" spans="2:8" ht="29.25" thickBot="1" x14ac:dyDescent="0.25">
      <c r="B14" s="30" t="s">
        <v>146</v>
      </c>
      <c r="C14" s="40">
        <f>'3'!H11</f>
        <v>4.5</v>
      </c>
    </row>
    <row r="15" spans="2:8" ht="29.25" thickBot="1" x14ac:dyDescent="0.25">
      <c r="B15" s="30" t="s">
        <v>229</v>
      </c>
      <c r="C15" s="40">
        <f>'3'!H19</f>
        <v>4.5</v>
      </c>
    </row>
    <row r="16" spans="2:8" ht="29.25" thickBot="1" x14ac:dyDescent="0.25">
      <c r="B16" s="30" t="s">
        <v>158</v>
      </c>
      <c r="C16" s="40">
        <f>'3'!H27</f>
        <v>4.75</v>
      </c>
    </row>
    <row r="17" spans="2:12" ht="30.75" thickBot="1" x14ac:dyDescent="0.25">
      <c r="B17" s="34" t="s">
        <v>164</v>
      </c>
      <c r="C17" s="41">
        <f>'4'!H29</f>
        <v>4.75</v>
      </c>
    </row>
    <row r="18" spans="2:12" ht="15" thickBot="1" x14ac:dyDescent="0.25">
      <c r="B18" s="30" t="s">
        <v>165</v>
      </c>
      <c r="C18" s="40">
        <f>'4'!H11</f>
        <v>4.75</v>
      </c>
    </row>
    <row r="19" spans="2:12" ht="15" thickBot="1" x14ac:dyDescent="0.25">
      <c r="B19" s="30" t="s">
        <v>171</v>
      </c>
      <c r="C19" s="40">
        <f>'4'!H19</f>
        <v>4.75</v>
      </c>
    </row>
    <row r="20" spans="2:12" ht="29.25" thickBot="1" x14ac:dyDescent="0.25">
      <c r="B20" s="30" t="s">
        <v>177</v>
      </c>
      <c r="C20" s="40">
        <f>'4'!H27</f>
        <v>4.75</v>
      </c>
    </row>
    <row r="21" spans="2:12" ht="30.75" thickBot="1" x14ac:dyDescent="0.25">
      <c r="B21" s="34" t="s">
        <v>230</v>
      </c>
      <c r="C21" s="41">
        <f>'5'!H31</f>
        <v>4.75</v>
      </c>
    </row>
    <row r="22" spans="2:12" ht="29.25" thickBot="1" x14ac:dyDescent="0.25">
      <c r="B22" s="30" t="s">
        <v>231</v>
      </c>
      <c r="C22" s="40">
        <f>'5'!H12</f>
        <v>4.75</v>
      </c>
    </row>
    <row r="23" spans="2:12" ht="29.25" thickBot="1" x14ac:dyDescent="0.25">
      <c r="B23" s="30" t="s">
        <v>232</v>
      </c>
      <c r="C23" s="40">
        <f>'5'!H21</f>
        <v>4.75</v>
      </c>
    </row>
    <row r="24" spans="2:12" ht="29.25" thickBot="1" x14ac:dyDescent="0.25">
      <c r="B24" s="30" t="s">
        <v>198</v>
      </c>
      <c r="C24" s="40">
        <f>'5'!H29</f>
        <v>4.75</v>
      </c>
    </row>
    <row r="25" spans="2:12" ht="30.75" customHeight="1" thickBot="1" x14ac:dyDescent="0.25">
      <c r="B25" s="34" t="s">
        <v>233</v>
      </c>
      <c r="C25" s="41">
        <f>'6'!H29</f>
        <v>4.333333333333333</v>
      </c>
      <c r="E25" s="85" t="s">
        <v>234</v>
      </c>
      <c r="F25" s="85"/>
      <c r="G25" s="85"/>
      <c r="H25" s="85"/>
      <c r="I25" s="85"/>
      <c r="J25" s="85"/>
      <c r="K25" s="85"/>
    </row>
    <row r="26" spans="2:12" ht="29.25" thickBot="1" x14ac:dyDescent="0.25">
      <c r="B26" s="30" t="s">
        <v>205</v>
      </c>
      <c r="C26" s="40">
        <f>'6'!H11</f>
        <v>4.5</v>
      </c>
      <c r="E26" s="85"/>
      <c r="F26" s="85"/>
      <c r="G26" s="85"/>
      <c r="H26" s="85"/>
      <c r="I26" s="85"/>
      <c r="J26" s="85"/>
      <c r="K26" s="85"/>
    </row>
    <row r="27" spans="2:12" ht="29.25" customHeight="1" thickBot="1" x14ac:dyDescent="0.25">
      <c r="B27" s="30" t="s">
        <v>211</v>
      </c>
      <c r="C27" s="40">
        <f>'6'!H19</f>
        <v>4.75</v>
      </c>
      <c r="E27" s="86" t="s">
        <v>235</v>
      </c>
      <c r="F27" s="87"/>
      <c r="G27" s="87"/>
      <c r="H27" s="87"/>
      <c r="I27" s="88"/>
      <c r="J27" s="78" t="s">
        <v>236</v>
      </c>
      <c r="K27" s="78"/>
      <c r="L27" s="79"/>
    </row>
    <row r="28" spans="2:12" ht="15" thickBot="1" x14ac:dyDescent="0.25">
      <c r="B28" s="44" t="s">
        <v>217</v>
      </c>
      <c r="C28" s="40">
        <f>'6'!H27</f>
        <v>3.75</v>
      </c>
      <c r="E28" s="86" t="s">
        <v>237</v>
      </c>
      <c r="F28" s="87"/>
      <c r="G28" s="87"/>
      <c r="H28" s="87"/>
      <c r="I28" s="88"/>
      <c r="J28" s="80" t="s">
        <v>238</v>
      </c>
      <c r="K28" s="81"/>
      <c r="L28" s="82"/>
    </row>
    <row r="29" spans="2:12" ht="20.25" customHeight="1" thickBot="1" x14ac:dyDescent="0.3">
      <c r="B29" s="45" t="s">
        <v>239</v>
      </c>
      <c r="C29" s="42">
        <f>(C5+C9+C13+C17+C21+C25)/6</f>
        <v>4.6111111111111107</v>
      </c>
      <c r="E29" s="89" t="s">
        <v>240</v>
      </c>
      <c r="F29" s="90"/>
      <c r="G29" s="90"/>
      <c r="H29" s="90"/>
      <c r="I29" s="90"/>
      <c r="J29" s="80" t="s">
        <v>241</v>
      </c>
      <c r="K29" s="81"/>
      <c r="L29" s="82"/>
    </row>
    <row r="31" spans="2:12" x14ac:dyDescent="0.2">
      <c r="B31" s="47" t="s">
        <v>235</v>
      </c>
    </row>
    <row r="32" spans="2:12" ht="23.25" customHeight="1" x14ac:dyDescent="0.2">
      <c r="B32" s="46"/>
    </row>
  </sheetData>
  <sheetProtection password="C7EB" sheet="1" objects="1" scenarios="1"/>
  <mergeCells count="8">
    <mergeCell ref="J27:L27"/>
    <mergeCell ref="J28:L28"/>
    <mergeCell ref="J29:L29"/>
    <mergeCell ref="E4:H5"/>
    <mergeCell ref="E25:K26"/>
    <mergeCell ref="E27:I27"/>
    <mergeCell ref="E28:I28"/>
    <mergeCell ref="E29:I29"/>
  </mergeCells>
  <phoneticPr fontId="11" type="noConversion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9"/>
  <sheetViews>
    <sheetView view="pageBreakPreview" zoomScale="60" zoomScaleNormal="100" workbookViewId="0">
      <selection activeCell="B59" sqref="B59"/>
    </sheetView>
  </sheetViews>
  <sheetFormatPr defaultRowHeight="12.75" x14ac:dyDescent="0.2"/>
  <cols>
    <col min="2" max="2" width="16.140625" customWidth="1"/>
  </cols>
  <sheetData>
    <row r="2" spans="2:14" ht="15.75" x14ac:dyDescent="0.25">
      <c r="B2" s="91" t="s">
        <v>242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2:14" ht="15" x14ac:dyDescent="0.2">
      <c r="B3" s="51" t="str">
        <f>ФИО!A3</f>
        <v>????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59" spans="2:2" ht="15" x14ac:dyDescent="0.2">
      <c r="B59" s="65" t="str">
        <f>ФИО!B7</f>
        <v>????</v>
      </c>
    </row>
  </sheetData>
  <mergeCells count="1">
    <mergeCell ref="B2:N2"/>
  </mergeCells>
  <phoneticPr fontId="11" type="noConversion"/>
  <pageMargins left="0.75" right="0.75" top="1" bottom="1" header="0.5" footer="0.5"/>
  <pageSetup paperSize="9" scale="5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82"/>
  <sheetViews>
    <sheetView zoomScaleNormal="100" workbookViewId="0">
      <pane ySplit="10" topLeftCell="A11" activePane="bottomLeft" state="frozen"/>
      <selection pane="bottomLeft" activeCell="B84" sqref="B84"/>
    </sheetView>
  </sheetViews>
  <sheetFormatPr defaultRowHeight="12.75" x14ac:dyDescent="0.2"/>
  <cols>
    <col min="1" max="1" width="5.28515625" style="49" customWidth="1"/>
    <col min="2" max="2" width="96.140625" customWidth="1"/>
    <col min="3" max="3" width="6.140625" customWidth="1"/>
    <col min="4" max="5" width="4.7109375" customWidth="1"/>
    <col min="6" max="6" width="5.7109375" customWidth="1"/>
    <col min="7" max="7" width="5.28515625" customWidth="1"/>
  </cols>
  <sheetData>
    <row r="1" spans="1:12" ht="33.75" customHeight="1" x14ac:dyDescent="0.2">
      <c r="A1" s="74" t="s">
        <v>8</v>
      </c>
      <c r="B1" s="74"/>
      <c r="C1" s="74"/>
      <c r="D1" s="74"/>
      <c r="E1" s="74"/>
      <c r="F1" s="74"/>
      <c r="G1" s="74"/>
      <c r="H1" s="56"/>
      <c r="I1" s="56"/>
      <c r="J1" s="56"/>
      <c r="K1" s="56"/>
      <c r="L1" s="56"/>
    </row>
    <row r="2" spans="1:12" x14ac:dyDescent="0.2">
      <c r="A2" s="72" t="s">
        <v>9</v>
      </c>
      <c r="B2" s="72"/>
      <c r="C2" s="72"/>
      <c r="D2" s="72"/>
      <c r="E2" s="72"/>
      <c r="F2" s="72"/>
      <c r="G2" s="72"/>
      <c r="H2" s="72"/>
      <c r="I2" s="72"/>
    </row>
    <row r="3" spans="1:12" x14ac:dyDescent="0.2">
      <c r="A3" s="72" t="s">
        <v>10</v>
      </c>
      <c r="B3" s="72"/>
      <c r="C3" s="72"/>
      <c r="D3" s="72"/>
      <c r="E3" s="72"/>
      <c r="F3" s="72"/>
      <c r="G3" s="72"/>
      <c r="H3" s="72"/>
      <c r="I3" s="72"/>
    </row>
    <row r="4" spans="1:12" x14ac:dyDescent="0.2">
      <c r="A4" s="73" t="s">
        <v>11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">
      <c r="A5" s="72" t="s">
        <v>12</v>
      </c>
      <c r="B5" s="72"/>
      <c r="C5" s="72"/>
      <c r="D5" s="72"/>
      <c r="E5" s="72"/>
      <c r="F5" s="72"/>
      <c r="G5" s="72"/>
      <c r="H5" s="72"/>
      <c r="I5" s="72"/>
    </row>
    <row r="6" spans="1:12" x14ac:dyDescent="0.2">
      <c r="A6" s="72" t="s">
        <v>13</v>
      </c>
      <c r="B6" s="72"/>
      <c r="C6" s="72"/>
      <c r="D6" s="72"/>
      <c r="E6" s="72"/>
      <c r="F6" s="72"/>
      <c r="G6" s="72"/>
      <c r="H6" s="72"/>
      <c r="I6" s="72"/>
    </row>
    <row r="7" spans="1:12" ht="18" x14ac:dyDescent="0.2">
      <c r="A7" s="63" t="s">
        <v>14</v>
      </c>
      <c r="B7" s="52"/>
      <c r="C7" s="52"/>
      <c r="D7" s="52"/>
      <c r="E7" s="52"/>
      <c r="F7" s="52"/>
      <c r="G7" s="52"/>
      <c r="H7" s="57"/>
      <c r="I7" s="57"/>
    </row>
    <row r="8" spans="1:12" ht="19.5" customHeight="1" x14ac:dyDescent="0.2">
      <c r="A8" s="63" t="s">
        <v>15</v>
      </c>
      <c r="B8" s="52"/>
      <c r="C8" s="52"/>
      <c r="D8" s="52"/>
      <c r="E8" s="52"/>
      <c r="F8" s="52"/>
      <c r="G8" s="52"/>
      <c r="H8" s="57"/>
      <c r="I8" s="57"/>
    </row>
    <row r="9" spans="1:12" ht="19.5" customHeight="1" thickBot="1" x14ac:dyDescent="0.25">
      <c r="A9" s="63" t="s">
        <v>16</v>
      </c>
      <c r="B9" s="52"/>
      <c r="C9" s="52"/>
      <c r="D9" s="52"/>
      <c r="E9" s="52"/>
      <c r="F9" s="52"/>
      <c r="G9" s="52"/>
      <c r="H9" s="57"/>
      <c r="I9" s="57"/>
    </row>
    <row r="10" spans="1:12" ht="13.5" thickBot="1" x14ac:dyDescent="0.25">
      <c r="A10" s="58" t="s">
        <v>17</v>
      </c>
      <c r="B10" s="60" t="s">
        <v>18</v>
      </c>
      <c r="C10" s="59">
        <v>1</v>
      </c>
      <c r="D10" s="59">
        <v>2</v>
      </c>
      <c r="E10" s="59">
        <v>3</v>
      </c>
      <c r="F10" s="59">
        <v>4</v>
      </c>
      <c r="G10" s="59">
        <v>5</v>
      </c>
    </row>
    <row r="11" spans="1:12" ht="13.5" thickBot="1" x14ac:dyDescent="0.25">
      <c r="A11" s="54">
        <v>1</v>
      </c>
      <c r="B11" s="53" t="s">
        <v>19</v>
      </c>
      <c r="C11" s="53">
        <v>1</v>
      </c>
      <c r="D11" s="53"/>
      <c r="E11" s="53"/>
      <c r="F11" s="53"/>
      <c r="G11" s="53"/>
    </row>
    <row r="12" spans="1:12" ht="13.5" thickBot="1" x14ac:dyDescent="0.25">
      <c r="A12" s="54">
        <v>2</v>
      </c>
      <c r="B12" s="53" t="s">
        <v>20</v>
      </c>
      <c r="C12" s="53"/>
      <c r="D12" s="53"/>
      <c r="E12" s="53"/>
      <c r="F12" s="53"/>
      <c r="G12" s="53">
        <v>1</v>
      </c>
    </row>
    <row r="13" spans="1:12" ht="26.25" thickBot="1" x14ac:dyDescent="0.25">
      <c r="A13" s="54">
        <v>3</v>
      </c>
      <c r="B13" s="53" t="s">
        <v>21</v>
      </c>
      <c r="C13" s="53"/>
      <c r="D13" s="53"/>
      <c r="E13" s="53"/>
      <c r="F13" s="53"/>
      <c r="G13" s="53">
        <v>1</v>
      </c>
    </row>
    <row r="14" spans="1:12" ht="13.5" thickBot="1" x14ac:dyDescent="0.25">
      <c r="A14" s="54">
        <v>4</v>
      </c>
      <c r="B14" s="53" t="s">
        <v>22</v>
      </c>
      <c r="C14" s="53"/>
      <c r="D14" s="53"/>
      <c r="E14" s="53"/>
      <c r="F14" s="53"/>
      <c r="G14" s="53">
        <v>1</v>
      </c>
    </row>
    <row r="15" spans="1:12" ht="13.5" thickBot="1" x14ac:dyDescent="0.25">
      <c r="A15" s="54">
        <v>5</v>
      </c>
      <c r="B15" s="53" t="s">
        <v>23</v>
      </c>
      <c r="C15" s="53">
        <v>1</v>
      </c>
      <c r="D15" s="53"/>
      <c r="E15" s="53"/>
      <c r="F15" s="53"/>
      <c r="G15" s="53"/>
    </row>
    <row r="16" spans="1:12" ht="13.5" thickBot="1" x14ac:dyDescent="0.25">
      <c r="A16" s="54">
        <v>6</v>
      </c>
      <c r="B16" s="53" t="s">
        <v>24</v>
      </c>
      <c r="C16" s="53"/>
      <c r="D16" s="53"/>
      <c r="E16" s="53"/>
      <c r="F16" s="53">
        <v>1</v>
      </c>
      <c r="G16" s="53"/>
    </row>
    <row r="17" spans="1:7" ht="13.5" thickBot="1" x14ac:dyDescent="0.25">
      <c r="A17" s="54">
        <v>7</v>
      </c>
      <c r="B17" s="53" t="s">
        <v>25</v>
      </c>
      <c r="C17" s="53">
        <v>1</v>
      </c>
      <c r="D17" s="53"/>
      <c r="E17" s="53"/>
      <c r="F17" s="53"/>
      <c r="G17" s="53"/>
    </row>
    <row r="18" spans="1:7" ht="13.5" thickBot="1" x14ac:dyDescent="0.25">
      <c r="A18" s="54">
        <v>8</v>
      </c>
      <c r="B18" s="53" t="s">
        <v>26</v>
      </c>
      <c r="C18" s="53">
        <v>1</v>
      </c>
      <c r="D18" s="53"/>
      <c r="E18" s="53"/>
      <c r="F18" s="53"/>
      <c r="G18" s="53"/>
    </row>
    <row r="19" spans="1:7" ht="13.5" thickBot="1" x14ac:dyDescent="0.25">
      <c r="A19" s="54">
        <v>9</v>
      </c>
      <c r="B19" s="53" t="s">
        <v>27</v>
      </c>
      <c r="C19" s="53"/>
      <c r="D19" s="53"/>
      <c r="E19" s="53"/>
      <c r="F19" s="53"/>
      <c r="G19" s="53">
        <v>1</v>
      </c>
    </row>
    <row r="20" spans="1:7" ht="13.5" thickBot="1" x14ac:dyDescent="0.25">
      <c r="A20" s="54">
        <v>10</v>
      </c>
      <c r="B20" s="53" t="s">
        <v>28</v>
      </c>
      <c r="C20" s="53">
        <v>1</v>
      </c>
      <c r="D20" s="53"/>
      <c r="E20" s="53"/>
      <c r="F20" s="53"/>
      <c r="G20" s="53"/>
    </row>
    <row r="21" spans="1:7" ht="13.5" thickBot="1" x14ac:dyDescent="0.25">
      <c r="A21" s="54">
        <v>11</v>
      </c>
      <c r="B21" s="53" t="s">
        <v>29</v>
      </c>
      <c r="C21" s="53">
        <v>1</v>
      </c>
      <c r="D21" s="53"/>
      <c r="E21" s="53"/>
      <c r="F21" s="53"/>
      <c r="G21" s="53"/>
    </row>
    <row r="22" spans="1:7" ht="13.5" thickBot="1" x14ac:dyDescent="0.25">
      <c r="A22" s="54">
        <v>12</v>
      </c>
      <c r="B22" s="53" t="s">
        <v>30</v>
      </c>
      <c r="C22" s="53"/>
      <c r="D22" s="53"/>
      <c r="E22" s="53"/>
      <c r="F22" s="53"/>
      <c r="G22" s="53">
        <v>1</v>
      </c>
    </row>
    <row r="23" spans="1:7" ht="20.25" customHeight="1" thickBot="1" x14ac:dyDescent="0.25">
      <c r="A23" s="54">
        <v>13</v>
      </c>
      <c r="B23" s="53" t="s">
        <v>31</v>
      </c>
      <c r="C23" s="53">
        <v>1</v>
      </c>
      <c r="D23" s="53"/>
      <c r="E23" s="53"/>
      <c r="F23" s="53"/>
      <c r="G23" s="53"/>
    </row>
    <row r="24" spans="1:7" ht="13.5" thickBot="1" x14ac:dyDescent="0.25">
      <c r="A24" s="54">
        <v>14</v>
      </c>
      <c r="B24" s="53" t="s">
        <v>32</v>
      </c>
      <c r="C24" s="53">
        <v>1</v>
      </c>
      <c r="D24" s="53"/>
      <c r="E24" s="53"/>
      <c r="F24" s="53"/>
      <c r="G24" s="53"/>
    </row>
    <row r="25" spans="1:7" ht="13.5" thickBot="1" x14ac:dyDescent="0.25">
      <c r="A25" s="54">
        <v>15</v>
      </c>
      <c r="B25" s="53" t="s">
        <v>33</v>
      </c>
      <c r="C25" s="53">
        <v>1</v>
      </c>
      <c r="D25" s="53"/>
      <c r="E25" s="53"/>
      <c r="F25" s="53"/>
      <c r="G25" s="53"/>
    </row>
    <row r="26" spans="1:7" ht="13.5" thickBot="1" x14ac:dyDescent="0.25">
      <c r="A26" s="54">
        <v>16</v>
      </c>
      <c r="B26" s="53" t="s">
        <v>34</v>
      </c>
      <c r="C26" s="53">
        <v>1</v>
      </c>
      <c r="D26" s="53"/>
      <c r="E26" s="53"/>
      <c r="F26" s="53"/>
      <c r="G26" s="53"/>
    </row>
    <row r="27" spans="1:7" ht="13.5" thickBot="1" x14ac:dyDescent="0.25">
      <c r="A27" s="54">
        <v>17</v>
      </c>
      <c r="B27" s="53" t="s">
        <v>35</v>
      </c>
      <c r="C27" s="53"/>
      <c r="D27" s="53">
        <v>1</v>
      </c>
      <c r="E27" s="53"/>
      <c r="F27" s="53"/>
      <c r="G27" s="53"/>
    </row>
    <row r="28" spans="1:7" ht="13.5" thickBot="1" x14ac:dyDescent="0.25">
      <c r="A28" s="54">
        <v>18</v>
      </c>
      <c r="B28" s="53" t="s">
        <v>36</v>
      </c>
      <c r="C28" s="53"/>
      <c r="D28" s="53"/>
      <c r="E28" s="53"/>
      <c r="F28" s="53"/>
      <c r="G28" s="53">
        <v>1</v>
      </c>
    </row>
    <row r="29" spans="1:7" ht="13.5" thickBot="1" x14ac:dyDescent="0.25">
      <c r="A29" s="54">
        <v>19</v>
      </c>
      <c r="B29" s="53" t="s">
        <v>37</v>
      </c>
      <c r="C29" s="53"/>
      <c r="D29" s="53"/>
      <c r="E29" s="53"/>
      <c r="F29" s="53"/>
      <c r="G29" s="53">
        <v>1</v>
      </c>
    </row>
    <row r="30" spans="1:7" ht="26.25" thickBot="1" x14ac:dyDescent="0.25">
      <c r="A30" s="54">
        <v>20</v>
      </c>
      <c r="B30" s="53" t="s">
        <v>38</v>
      </c>
      <c r="C30" s="53"/>
      <c r="D30" s="53"/>
      <c r="E30" s="53"/>
      <c r="F30" s="53"/>
      <c r="G30" s="53">
        <v>1</v>
      </c>
    </row>
    <row r="31" spans="1:7" ht="13.5" thickBot="1" x14ac:dyDescent="0.25">
      <c r="A31" s="54">
        <v>21</v>
      </c>
      <c r="B31" s="53" t="s">
        <v>39</v>
      </c>
      <c r="C31" s="53"/>
      <c r="D31" s="53"/>
      <c r="E31" s="53"/>
      <c r="F31" s="53"/>
      <c r="G31" s="53">
        <v>1</v>
      </c>
    </row>
    <row r="32" spans="1:7" ht="13.5" thickBot="1" x14ac:dyDescent="0.25">
      <c r="A32" s="54">
        <v>22</v>
      </c>
      <c r="B32" s="53" t="s">
        <v>40</v>
      </c>
      <c r="C32" s="53">
        <v>1</v>
      </c>
      <c r="D32" s="53"/>
      <c r="E32" s="53"/>
      <c r="F32" s="53"/>
      <c r="G32" s="53"/>
    </row>
    <row r="33" spans="1:7" ht="26.25" thickBot="1" x14ac:dyDescent="0.25">
      <c r="A33" s="54">
        <v>23</v>
      </c>
      <c r="B33" s="53" t="s">
        <v>41</v>
      </c>
      <c r="C33" s="53">
        <v>1</v>
      </c>
      <c r="D33" s="53"/>
      <c r="E33" s="53"/>
      <c r="F33" s="53"/>
      <c r="G33" s="53"/>
    </row>
    <row r="34" spans="1:7" ht="13.5" thickBot="1" x14ac:dyDescent="0.25">
      <c r="A34" s="54">
        <v>24</v>
      </c>
      <c r="B34" s="53" t="s">
        <v>42</v>
      </c>
      <c r="C34" s="53">
        <v>1</v>
      </c>
      <c r="D34" s="53"/>
      <c r="E34" s="53"/>
      <c r="F34" s="53"/>
      <c r="G34" s="53"/>
    </row>
    <row r="35" spans="1:7" ht="13.5" thickBot="1" x14ac:dyDescent="0.25">
      <c r="A35" s="54">
        <v>25</v>
      </c>
      <c r="B35" s="53" t="s">
        <v>43</v>
      </c>
      <c r="C35" s="53">
        <v>1</v>
      </c>
      <c r="D35" s="53"/>
      <c r="E35" s="53"/>
      <c r="F35" s="53"/>
      <c r="G35" s="53"/>
    </row>
    <row r="36" spans="1:7" ht="13.5" thickBot="1" x14ac:dyDescent="0.25">
      <c r="A36" s="54">
        <v>26</v>
      </c>
      <c r="B36" s="53" t="s">
        <v>44</v>
      </c>
      <c r="C36" s="53"/>
      <c r="D36" s="53"/>
      <c r="E36" s="53"/>
      <c r="F36" s="53"/>
      <c r="G36" s="53">
        <v>1</v>
      </c>
    </row>
    <row r="37" spans="1:7" ht="26.25" thickBot="1" x14ac:dyDescent="0.25">
      <c r="A37" s="54">
        <v>27</v>
      </c>
      <c r="B37" s="53" t="s">
        <v>45</v>
      </c>
      <c r="C37" s="53"/>
      <c r="D37" s="53"/>
      <c r="E37" s="53">
        <v>1</v>
      </c>
      <c r="F37" s="53"/>
      <c r="G37" s="53"/>
    </row>
    <row r="38" spans="1:7" ht="21.75" customHeight="1" thickBot="1" x14ac:dyDescent="0.25">
      <c r="A38" s="54">
        <v>28</v>
      </c>
      <c r="B38" s="53" t="s">
        <v>46</v>
      </c>
      <c r="C38" s="53"/>
      <c r="D38" s="53"/>
      <c r="E38" s="53"/>
      <c r="F38" s="53"/>
      <c r="G38" s="53">
        <v>1</v>
      </c>
    </row>
    <row r="39" spans="1:7" ht="13.5" thickBot="1" x14ac:dyDescent="0.25">
      <c r="A39" s="54">
        <v>29</v>
      </c>
      <c r="B39" s="53" t="s">
        <v>47</v>
      </c>
      <c r="C39" s="53">
        <v>1</v>
      </c>
      <c r="D39" s="53"/>
      <c r="E39" s="53"/>
      <c r="F39" s="53"/>
      <c r="G39" s="53"/>
    </row>
    <row r="40" spans="1:7" ht="13.5" thickBot="1" x14ac:dyDescent="0.25">
      <c r="A40" s="54">
        <v>30</v>
      </c>
      <c r="B40" s="53" t="s">
        <v>48</v>
      </c>
      <c r="C40" s="53"/>
      <c r="D40" s="53"/>
      <c r="E40" s="53"/>
      <c r="F40" s="53">
        <v>1</v>
      </c>
      <c r="G40" s="53"/>
    </row>
    <row r="41" spans="1:7" ht="13.5" thickBot="1" x14ac:dyDescent="0.25">
      <c r="A41" s="54">
        <v>31</v>
      </c>
      <c r="B41" s="53" t="s">
        <v>49</v>
      </c>
      <c r="C41" s="53">
        <v>1</v>
      </c>
      <c r="D41" s="53"/>
      <c r="E41" s="53"/>
      <c r="F41" s="53"/>
      <c r="G41" s="53"/>
    </row>
    <row r="42" spans="1:7" ht="13.5" thickBot="1" x14ac:dyDescent="0.25">
      <c r="A42" s="54">
        <v>32</v>
      </c>
      <c r="B42" s="53" t="s">
        <v>50</v>
      </c>
      <c r="C42" s="53"/>
      <c r="D42" s="53">
        <v>1</v>
      </c>
      <c r="E42" s="53"/>
      <c r="F42" s="53"/>
      <c r="G42" s="53"/>
    </row>
    <row r="43" spans="1:7" ht="26.25" thickBot="1" x14ac:dyDescent="0.25">
      <c r="A43" s="54">
        <v>33</v>
      </c>
      <c r="B43" s="53" t="s">
        <v>51</v>
      </c>
      <c r="C43" s="53"/>
      <c r="D43" s="53"/>
      <c r="E43" s="53"/>
      <c r="F43" s="53"/>
      <c r="G43" s="53">
        <v>1</v>
      </c>
    </row>
    <row r="44" spans="1:7" ht="13.5" thickBot="1" x14ac:dyDescent="0.25">
      <c r="A44" s="54">
        <v>34</v>
      </c>
      <c r="B44" s="53" t="s">
        <v>52</v>
      </c>
      <c r="C44" s="53">
        <v>1</v>
      </c>
      <c r="D44" s="53"/>
      <c r="E44" s="53"/>
      <c r="F44" s="53"/>
      <c r="G44" s="53"/>
    </row>
    <row r="45" spans="1:7" ht="13.5" thickBot="1" x14ac:dyDescent="0.25">
      <c r="A45" s="54">
        <v>35</v>
      </c>
      <c r="B45" s="53" t="s">
        <v>53</v>
      </c>
      <c r="C45" s="53"/>
      <c r="D45" s="53">
        <v>1</v>
      </c>
      <c r="E45" s="53"/>
      <c r="F45" s="53"/>
      <c r="G45" s="53"/>
    </row>
    <row r="46" spans="1:7" ht="13.5" thickBot="1" x14ac:dyDescent="0.25">
      <c r="A46" s="54">
        <v>36</v>
      </c>
      <c r="B46" s="53" t="s">
        <v>54</v>
      </c>
      <c r="C46" s="53">
        <v>1</v>
      </c>
      <c r="D46" s="53"/>
      <c r="E46" s="53"/>
      <c r="F46" s="53"/>
      <c r="G46" s="53"/>
    </row>
    <row r="47" spans="1:7" ht="13.5" thickBot="1" x14ac:dyDescent="0.25">
      <c r="A47" s="54">
        <v>37</v>
      </c>
      <c r="B47" s="53" t="s">
        <v>55</v>
      </c>
      <c r="C47" s="53"/>
      <c r="D47" s="53"/>
      <c r="E47" s="53"/>
      <c r="F47" s="53"/>
      <c r="G47" s="53">
        <v>1</v>
      </c>
    </row>
    <row r="48" spans="1:7" ht="39" thickBot="1" x14ac:dyDescent="0.25">
      <c r="A48" s="54">
        <v>38</v>
      </c>
      <c r="B48" s="53" t="s">
        <v>56</v>
      </c>
      <c r="C48" s="53"/>
      <c r="D48" s="53"/>
      <c r="E48" s="53"/>
      <c r="F48" s="53"/>
      <c r="G48" s="53">
        <v>1</v>
      </c>
    </row>
    <row r="49" spans="1:7" ht="26.25" thickBot="1" x14ac:dyDescent="0.25">
      <c r="A49" s="54">
        <v>39</v>
      </c>
      <c r="B49" s="53" t="s">
        <v>57</v>
      </c>
      <c r="C49" s="53"/>
      <c r="D49" s="53"/>
      <c r="E49" s="53"/>
      <c r="F49" s="53">
        <v>1</v>
      </c>
      <c r="G49" s="53"/>
    </row>
    <row r="50" spans="1:7" ht="13.5" thickBot="1" x14ac:dyDescent="0.25">
      <c r="A50" s="54">
        <v>40</v>
      </c>
      <c r="B50" s="53" t="s">
        <v>58</v>
      </c>
      <c r="C50" s="53"/>
      <c r="D50" s="53"/>
      <c r="E50" s="53"/>
      <c r="F50" s="53"/>
      <c r="G50" s="53">
        <v>1</v>
      </c>
    </row>
    <row r="51" spans="1:7" ht="13.5" thickBot="1" x14ac:dyDescent="0.25">
      <c r="A51" s="54">
        <v>41</v>
      </c>
      <c r="B51" s="53" t="s">
        <v>59</v>
      </c>
      <c r="C51" s="53">
        <v>1</v>
      </c>
      <c r="D51" s="53"/>
      <c r="E51" s="53"/>
      <c r="F51" s="53"/>
      <c r="G51" s="53"/>
    </row>
    <row r="52" spans="1:7" ht="13.5" thickBot="1" x14ac:dyDescent="0.25">
      <c r="A52" s="54">
        <v>42</v>
      </c>
      <c r="B52" s="53" t="s">
        <v>60</v>
      </c>
      <c r="C52" s="53">
        <v>1</v>
      </c>
      <c r="D52" s="53"/>
      <c r="E52" s="53"/>
      <c r="F52" s="53"/>
      <c r="G52" s="53"/>
    </row>
    <row r="53" spans="1:7" ht="26.25" thickBot="1" x14ac:dyDescent="0.25">
      <c r="A53" s="54">
        <v>43</v>
      </c>
      <c r="B53" s="53" t="s">
        <v>61</v>
      </c>
      <c r="C53" s="53"/>
      <c r="D53" s="53"/>
      <c r="E53" s="53"/>
      <c r="F53" s="53">
        <v>1</v>
      </c>
      <c r="G53" s="53"/>
    </row>
    <row r="54" spans="1:7" ht="13.5" thickBot="1" x14ac:dyDescent="0.25">
      <c r="A54" s="54">
        <v>44</v>
      </c>
      <c r="B54" s="53" t="s">
        <v>62</v>
      </c>
      <c r="C54" s="53"/>
      <c r="D54" s="53">
        <v>1</v>
      </c>
      <c r="E54" s="53"/>
      <c r="F54" s="53"/>
      <c r="G54" s="53"/>
    </row>
    <row r="55" spans="1:7" ht="26.25" thickBot="1" x14ac:dyDescent="0.25">
      <c r="A55" s="54">
        <v>45</v>
      </c>
      <c r="B55" s="53" t="s">
        <v>63</v>
      </c>
      <c r="C55" s="53"/>
      <c r="D55" s="53"/>
      <c r="E55" s="53"/>
      <c r="F55" s="53">
        <v>1</v>
      </c>
      <c r="G55" s="53"/>
    </row>
    <row r="56" spans="1:7" ht="13.5" thickBot="1" x14ac:dyDescent="0.25">
      <c r="A56" s="54">
        <v>46</v>
      </c>
      <c r="B56" s="53" t="s">
        <v>64</v>
      </c>
      <c r="C56" s="53">
        <v>1</v>
      </c>
      <c r="D56" s="53"/>
      <c r="E56" s="53"/>
      <c r="F56" s="53"/>
      <c r="G56" s="53"/>
    </row>
    <row r="57" spans="1:7" ht="26.25" thickBot="1" x14ac:dyDescent="0.25">
      <c r="A57" s="54">
        <v>47</v>
      </c>
      <c r="B57" s="53" t="s">
        <v>65</v>
      </c>
      <c r="C57" s="53"/>
      <c r="D57" s="53"/>
      <c r="E57" s="53"/>
      <c r="F57" s="53"/>
      <c r="G57" s="53">
        <v>1</v>
      </c>
    </row>
    <row r="58" spans="1:7" ht="13.5" thickBot="1" x14ac:dyDescent="0.25">
      <c r="A58" s="54">
        <v>48</v>
      </c>
      <c r="B58" s="53" t="s">
        <v>66</v>
      </c>
      <c r="C58" s="53"/>
      <c r="D58" s="53"/>
      <c r="E58" s="53"/>
      <c r="F58" s="53">
        <v>1</v>
      </c>
      <c r="G58" s="53"/>
    </row>
    <row r="59" spans="1:7" ht="26.25" thickBot="1" x14ac:dyDescent="0.25">
      <c r="A59" s="54">
        <v>49</v>
      </c>
      <c r="B59" s="53" t="s">
        <v>67</v>
      </c>
      <c r="C59" s="53">
        <v>1</v>
      </c>
      <c r="D59" s="53"/>
      <c r="E59" s="53"/>
      <c r="F59" s="53"/>
      <c r="G59" s="53"/>
    </row>
    <row r="60" spans="1:7" ht="13.5" thickBot="1" x14ac:dyDescent="0.25">
      <c r="A60" s="54">
        <v>50</v>
      </c>
      <c r="B60" s="53" t="s">
        <v>68</v>
      </c>
      <c r="C60" s="53"/>
      <c r="D60" s="53"/>
      <c r="E60" s="53"/>
      <c r="F60" s="53">
        <v>1</v>
      </c>
      <c r="G60" s="53"/>
    </row>
    <row r="61" spans="1:7" ht="13.5" thickBot="1" x14ac:dyDescent="0.25">
      <c r="A61" s="54">
        <v>51</v>
      </c>
      <c r="B61" s="53" t="s">
        <v>69</v>
      </c>
      <c r="C61" s="53"/>
      <c r="D61" s="53">
        <v>1</v>
      </c>
      <c r="E61" s="53"/>
      <c r="F61" s="53"/>
      <c r="G61" s="53"/>
    </row>
    <row r="62" spans="1:7" ht="13.5" thickBot="1" x14ac:dyDescent="0.25">
      <c r="A62" s="54">
        <v>52</v>
      </c>
      <c r="B62" s="53" t="s">
        <v>70</v>
      </c>
      <c r="C62" s="53">
        <v>1</v>
      </c>
      <c r="D62" s="53"/>
      <c r="E62" s="53"/>
      <c r="F62" s="53"/>
      <c r="G62" s="53"/>
    </row>
    <row r="63" spans="1:7" ht="13.5" thickBot="1" x14ac:dyDescent="0.25">
      <c r="A63" s="54">
        <v>53</v>
      </c>
      <c r="B63" s="53" t="s">
        <v>71</v>
      </c>
      <c r="C63" s="53"/>
      <c r="D63" s="53"/>
      <c r="E63" s="53"/>
      <c r="F63" s="53">
        <v>1</v>
      </c>
      <c r="G63" s="53"/>
    </row>
    <row r="64" spans="1:7" ht="13.5" thickBot="1" x14ac:dyDescent="0.25">
      <c r="A64" s="54">
        <v>54</v>
      </c>
      <c r="B64" s="53" t="s">
        <v>72</v>
      </c>
      <c r="C64" s="53">
        <v>1</v>
      </c>
      <c r="D64" s="53"/>
      <c r="E64" s="53"/>
      <c r="F64" s="53"/>
      <c r="G64" s="53"/>
    </row>
    <row r="65" spans="1:7" ht="13.5" thickBot="1" x14ac:dyDescent="0.25">
      <c r="A65" s="54">
        <v>55</v>
      </c>
      <c r="B65" s="53" t="s">
        <v>73</v>
      </c>
      <c r="C65" s="53">
        <v>1</v>
      </c>
      <c r="D65" s="53"/>
      <c r="E65" s="53"/>
      <c r="F65" s="53"/>
      <c r="G65" s="53"/>
    </row>
    <row r="66" spans="1:7" ht="26.25" thickBot="1" x14ac:dyDescent="0.25">
      <c r="A66" s="54">
        <v>56</v>
      </c>
      <c r="B66" s="53" t="s">
        <v>74</v>
      </c>
      <c r="C66" s="53">
        <v>1</v>
      </c>
      <c r="D66" s="53"/>
      <c r="E66" s="53"/>
      <c r="F66" s="53"/>
      <c r="G66" s="53"/>
    </row>
    <row r="67" spans="1:7" ht="13.5" thickBot="1" x14ac:dyDescent="0.25">
      <c r="A67" s="54">
        <v>57</v>
      </c>
      <c r="B67" s="53" t="s">
        <v>75</v>
      </c>
      <c r="C67" s="53"/>
      <c r="D67" s="53"/>
      <c r="E67" s="53"/>
      <c r="F67" s="53">
        <v>1</v>
      </c>
      <c r="G67" s="53"/>
    </row>
    <row r="68" spans="1:7" ht="13.5" thickBot="1" x14ac:dyDescent="0.25">
      <c r="A68" s="54">
        <v>58</v>
      </c>
      <c r="B68" s="53" t="s">
        <v>76</v>
      </c>
      <c r="C68" s="53"/>
      <c r="D68" s="53"/>
      <c r="E68" s="53"/>
      <c r="F68" s="53">
        <v>1</v>
      </c>
      <c r="G68" s="53"/>
    </row>
    <row r="69" spans="1:7" ht="13.5" thickBot="1" x14ac:dyDescent="0.25">
      <c r="A69" s="54">
        <v>59</v>
      </c>
      <c r="B69" s="53" t="s">
        <v>77</v>
      </c>
      <c r="C69" s="53"/>
      <c r="D69" s="53"/>
      <c r="E69" s="53"/>
      <c r="F69" s="53"/>
      <c r="G69" s="53">
        <v>1</v>
      </c>
    </row>
    <row r="70" spans="1:7" ht="13.5" thickBot="1" x14ac:dyDescent="0.25">
      <c r="A70" s="54">
        <v>60</v>
      </c>
      <c r="B70" s="53" t="s">
        <v>78</v>
      </c>
      <c r="C70" s="53"/>
      <c r="D70" s="53"/>
      <c r="E70" s="53"/>
      <c r="F70" s="53">
        <v>1</v>
      </c>
      <c r="G70" s="53"/>
    </row>
    <row r="71" spans="1:7" ht="13.5" thickBot="1" x14ac:dyDescent="0.25">
      <c r="A71" s="54">
        <v>61</v>
      </c>
      <c r="B71" s="53" t="s">
        <v>79</v>
      </c>
      <c r="C71" s="53">
        <v>1</v>
      </c>
      <c r="D71" s="53"/>
      <c r="E71" s="53"/>
      <c r="F71" s="53"/>
      <c r="G71" s="53"/>
    </row>
    <row r="72" spans="1:7" ht="13.5" thickBot="1" x14ac:dyDescent="0.25">
      <c r="A72" s="54">
        <v>62</v>
      </c>
      <c r="B72" s="53" t="s">
        <v>80</v>
      </c>
      <c r="C72" s="53"/>
      <c r="D72" s="53"/>
      <c r="E72" s="53">
        <v>1</v>
      </c>
      <c r="F72" s="53"/>
      <c r="G72" s="53"/>
    </row>
    <row r="73" spans="1:7" ht="13.5" thickBot="1" x14ac:dyDescent="0.25">
      <c r="A73" s="54">
        <v>63</v>
      </c>
      <c r="B73" s="53" t="s">
        <v>81</v>
      </c>
      <c r="C73" s="53"/>
      <c r="D73" s="53"/>
      <c r="E73" s="53"/>
      <c r="F73" s="53"/>
      <c r="G73" s="53">
        <v>1</v>
      </c>
    </row>
    <row r="74" spans="1:7" ht="13.5" thickBot="1" x14ac:dyDescent="0.25">
      <c r="A74" s="54">
        <v>64</v>
      </c>
      <c r="B74" s="53" t="s">
        <v>82</v>
      </c>
      <c r="C74" s="53"/>
      <c r="D74" s="53"/>
      <c r="E74" s="53"/>
      <c r="F74" s="53"/>
      <c r="G74" s="53">
        <v>1</v>
      </c>
    </row>
    <row r="75" spans="1:7" ht="13.5" thickBot="1" x14ac:dyDescent="0.25">
      <c r="A75" s="54">
        <v>65</v>
      </c>
      <c r="B75" s="53" t="s">
        <v>83</v>
      </c>
      <c r="C75" s="53"/>
      <c r="D75" s="53"/>
      <c r="E75" s="53"/>
      <c r="F75" s="53"/>
      <c r="G75" s="53">
        <v>1</v>
      </c>
    </row>
    <row r="76" spans="1:7" ht="13.5" thickBot="1" x14ac:dyDescent="0.25">
      <c r="A76" s="54">
        <v>66</v>
      </c>
      <c r="B76" s="53" t="s">
        <v>84</v>
      </c>
      <c r="C76" s="53"/>
      <c r="D76" s="53">
        <v>1</v>
      </c>
      <c r="E76" s="53"/>
      <c r="F76" s="53"/>
      <c r="G76" s="53"/>
    </row>
    <row r="77" spans="1:7" ht="13.5" thickBot="1" x14ac:dyDescent="0.25">
      <c r="A77" s="54">
        <v>67</v>
      </c>
      <c r="B77" s="53" t="s">
        <v>85</v>
      </c>
      <c r="C77" s="53">
        <v>1</v>
      </c>
      <c r="D77" s="53"/>
      <c r="E77" s="53"/>
      <c r="F77" s="53"/>
      <c r="G77" s="53"/>
    </row>
    <row r="78" spans="1:7" ht="13.5" thickBot="1" x14ac:dyDescent="0.25">
      <c r="A78" s="54">
        <v>68</v>
      </c>
      <c r="B78" s="53" t="s">
        <v>86</v>
      </c>
      <c r="C78" s="53"/>
      <c r="D78" s="53">
        <v>1</v>
      </c>
      <c r="E78" s="53"/>
      <c r="F78" s="53"/>
      <c r="G78" s="53"/>
    </row>
    <row r="79" spans="1:7" ht="13.5" thickBot="1" x14ac:dyDescent="0.25">
      <c r="A79" s="54">
        <v>69</v>
      </c>
      <c r="B79" s="53" t="s">
        <v>87</v>
      </c>
      <c r="C79" s="53"/>
      <c r="D79" s="53"/>
      <c r="E79" s="53"/>
      <c r="F79" s="53">
        <v>1</v>
      </c>
      <c r="G79" s="53"/>
    </row>
    <row r="80" spans="1:7" ht="26.25" thickBot="1" x14ac:dyDescent="0.25">
      <c r="A80" s="54">
        <v>70</v>
      </c>
      <c r="B80" s="53" t="s">
        <v>88</v>
      </c>
      <c r="C80" s="53"/>
      <c r="D80" s="53"/>
      <c r="E80" s="53"/>
      <c r="F80" s="53"/>
      <c r="G80" s="53">
        <v>1</v>
      </c>
    </row>
    <row r="81" spans="1:7" ht="13.5" thickBot="1" x14ac:dyDescent="0.25">
      <c r="A81" s="54">
        <v>71</v>
      </c>
      <c r="B81" s="53" t="s">
        <v>89</v>
      </c>
      <c r="C81" s="53"/>
      <c r="D81" s="53"/>
      <c r="E81" s="53"/>
      <c r="F81" s="53">
        <v>1</v>
      </c>
      <c r="G81" s="53"/>
    </row>
    <row r="82" spans="1:7" ht="13.5" thickBot="1" x14ac:dyDescent="0.25">
      <c r="A82" s="54">
        <v>72</v>
      </c>
      <c r="B82" s="53" t="s">
        <v>90</v>
      </c>
      <c r="C82" s="53">
        <v>1</v>
      </c>
      <c r="D82" s="53"/>
      <c r="E82" s="53"/>
      <c r="F82" s="53"/>
      <c r="G82" s="53"/>
    </row>
  </sheetData>
  <mergeCells count="6">
    <mergeCell ref="A6:I6"/>
    <mergeCell ref="A4:L4"/>
    <mergeCell ref="A1:G1"/>
    <mergeCell ref="A2:I2"/>
    <mergeCell ref="A3:I3"/>
    <mergeCell ref="A5:I5"/>
  </mergeCells>
  <phoneticPr fontId="1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80"/>
  <sheetViews>
    <sheetView zoomScale="80" zoomScaleNormal="80" workbookViewId="0">
      <selection activeCell="K41" sqref="K41"/>
    </sheetView>
  </sheetViews>
  <sheetFormatPr defaultRowHeight="12.75" x14ac:dyDescent="0.2"/>
  <cols>
    <col min="1" max="1" width="5.28515625" style="49" customWidth="1"/>
    <col min="2" max="2" width="8.85546875" hidden="1" customWidth="1"/>
    <col min="3" max="3" width="6.140625" hidden="1" customWidth="1"/>
    <col min="4" max="5" width="4.7109375" hidden="1" customWidth="1"/>
    <col min="6" max="6" width="5.7109375" hidden="1" customWidth="1"/>
    <col min="7" max="7" width="5.28515625" hidden="1" customWidth="1"/>
    <col min="8" max="8" width="5.42578125" style="49" customWidth="1"/>
    <col min="9" max="9" width="6.42578125" style="49" customWidth="1"/>
  </cols>
  <sheetData>
    <row r="1" spans="1:12" ht="33.75" customHeight="1" x14ac:dyDescent="0.2">
      <c r="A1" s="74" t="s">
        <v>8</v>
      </c>
      <c r="B1" s="74"/>
      <c r="C1" s="74"/>
      <c r="D1" s="74"/>
      <c r="E1" s="74"/>
      <c r="F1" s="74"/>
      <c r="G1" s="74"/>
      <c r="H1" s="66"/>
      <c r="I1" s="66"/>
      <c r="J1" s="56"/>
      <c r="K1" s="56"/>
      <c r="L1" s="56"/>
    </row>
    <row r="2" spans="1:12" x14ac:dyDescent="0.2">
      <c r="A2" s="72" t="s">
        <v>9</v>
      </c>
      <c r="B2" s="72"/>
      <c r="C2" s="72"/>
      <c r="D2" s="72"/>
      <c r="E2" s="72"/>
      <c r="F2" s="72"/>
      <c r="G2" s="72"/>
      <c r="H2" s="72"/>
      <c r="I2" s="72"/>
    </row>
    <row r="3" spans="1:12" x14ac:dyDescent="0.2">
      <c r="A3" s="72" t="s">
        <v>10</v>
      </c>
      <c r="B3" s="72"/>
      <c r="C3" s="72"/>
      <c r="D3" s="72"/>
      <c r="E3" s="72"/>
      <c r="F3" s="72"/>
      <c r="G3" s="72"/>
      <c r="H3" s="72"/>
      <c r="I3" s="72"/>
    </row>
    <row r="4" spans="1:12" x14ac:dyDescent="0.2">
      <c r="A4" s="73" t="s">
        <v>11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">
      <c r="A5" s="72" t="s">
        <v>12</v>
      </c>
      <c r="B5" s="72"/>
      <c r="C5" s="72"/>
      <c r="D5" s="72"/>
      <c r="E5" s="72"/>
      <c r="F5" s="72"/>
      <c r="G5" s="72"/>
      <c r="H5" s="72"/>
      <c r="I5" s="72"/>
    </row>
    <row r="6" spans="1:12" x14ac:dyDescent="0.2">
      <c r="A6" s="72" t="s">
        <v>13</v>
      </c>
      <c r="B6" s="72"/>
      <c r="C6" s="72"/>
      <c r="D6" s="72"/>
      <c r="E6" s="72"/>
      <c r="F6" s="72"/>
      <c r="G6" s="72"/>
      <c r="H6" s="72"/>
      <c r="I6" s="72"/>
    </row>
    <row r="7" spans="1:12" ht="15.75" thickBot="1" x14ac:dyDescent="0.25">
      <c r="A7" s="55" t="s">
        <v>91</v>
      </c>
      <c r="B7" s="52"/>
      <c r="C7" s="52"/>
      <c r="D7" s="52"/>
      <c r="E7" s="52"/>
      <c r="F7" s="52"/>
      <c r="G7" s="52"/>
      <c r="H7" s="61"/>
      <c r="I7" s="61"/>
    </row>
    <row r="8" spans="1:12" ht="26.25" thickBot="1" x14ac:dyDescent="0.25">
      <c r="A8" s="58" t="s">
        <v>17</v>
      </c>
      <c r="B8" s="60" t="s">
        <v>18</v>
      </c>
      <c r="C8" s="59">
        <v>1</v>
      </c>
      <c r="D8" s="59">
        <v>2</v>
      </c>
      <c r="E8" s="59">
        <v>3</v>
      </c>
      <c r="F8" s="59">
        <v>4</v>
      </c>
      <c r="G8" s="59">
        <v>5</v>
      </c>
    </row>
    <row r="9" spans="1:12" ht="18.75" customHeight="1" thickBot="1" x14ac:dyDescent="0.25">
      <c r="A9" s="62">
        <v>1</v>
      </c>
      <c r="B9" s="53" t="s">
        <v>19</v>
      </c>
      <c r="C9" s="53">
        <f>IF(ВОПРОСЫ!C11=1,5,0)</f>
        <v>5</v>
      </c>
      <c r="D9" s="53">
        <f>IF(ВОПРОСЫ!D11=1,4,0)</f>
        <v>0</v>
      </c>
      <c r="E9" s="53">
        <f>IF(ВОПРОСЫ!E11=1,3,0)</f>
        <v>0</v>
      </c>
      <c r="F9" s="53">
        <f>IF(ВОПРОСЫ!F11=1,2,0)</f>
        <v>0</v>
      </c>
      <c r="G9" s="53">
        <f>IF(ВОПРОСЫ!G11=1,1,0)</f>
        <v>0</v>
      </c>
      <c r="H9" s="49">
        <f>SUM(C9:G9)</f>
        <v>5</v>
      </c>
    </row>
    <row r="10" spans="1:12" ht="19.5" customHeight="1" thickBot="1" x14ac:dyDescent="0.25">
      <c r="A10" s="62">
        <v>2</v>
      </c>
      <c r="B10" s="53" t="s">
        <v>20</v>
      </c>
      <c r="C10" s="53">
        <f>IF(ВОПРОСЫ!C12=1,1,0)</f>
        <v>0</v>
      </c>
      <c r="D10" s="53">
        <f>IF(ВОПРОСЫ!D12=1,2,0)</f>
        <v>0</v>
      </c>
      <c r="E10" s="53">
        <f>IF(ВОПРОСЫ!E12=1,3,0)</f>
        <v>0</v>
      </c>
      <c r="F10" s="53">
        <f>IF(ВОПРОСЫ!F12=1,4,0)</f>
        <v>0</v>
      </c>
      <c r="G10" s="53">
        <f>IF(ВОПРОСЫ!G12=1,5,0)</f>
        <v>5</v>
      </c>
      <c r="H10" s="49">
        <f t="shared" ref="H10:H73" si="0">SUM(C10:G10)</f>
        <v>5</v>
      </c>
    </row>
    <row r="11" spans="1:12" ht="12" customHeight="1" thickBot="1" x14ac:dyDescent="0.25">
      <c r="A11" s="62">
        <v>3</v>
      </c>
      <c r="B11" s="53" t="s">
        <v>21</v>
      </c>
      <c r="C11" s="53">
        <f>IF(ВОПРОСЫ!C13=1,1,0)</f>
        <v>0</v>
      </c>
      <c r="D11" s="53">
        <f>IF(ВОПРОСЫ!D13=1,2,0)</f>
        <v>0</v>
      </c>
      <c r="E11" s="53">
        <f>IF(ВОПРОСЫ!E13=1,3,0)</f>
        <v>0</v>
      </c>
      <c r="F11" s="53">
        <f>IF(ВОПРОСЫ!F13=1,4,0)</f>
        <v>0</v>
      </c>
      <c r="G11" s="53">
        <f>IF(ВОПРОСЫ!G13=1,5,0)</f>
        <v>5</v>
      </c>
      <c r="H11" s="49">
        <f t="shared" si="0"/>
        <v>5</v>
      </c>
    </row>
    <row r="12" spans="1:12" ht="18" customHeight="1" thickBot="1" x14ac:dyDescent="0.25">
      <c r="A12" s="62">
        <v>4</v>
      </c>
      <c r="B12" s="53" t="s">
        <v>22</v>
      </c>
      <c r="C12" s="53">
        <f>IF(ВОПРОСЫ!C14=1,1,0)</f>
        <v>0</v>
      </c>
      <c r="D12" s="53">
        <f>IF(ВОПРОСЫ!D14=1,2,0)</f>
        <v>0</v>
      </c>
      <c r="E12" s="53">
        <f>IF(ВОПРОСЫ!E14=1,3,0)</f>
        <v>0</v>
      </c>
      <c r="F12" s="53">
        <f>IF(ВОПРОСЫ!F14=1,4,0)</f>
        <v>0</v>
      </c>
      <c r="G12" s="53">
        <f>IF(ВОПРОСЫ!G14=1,5,0)</f>
        <v>5</v>
      </c>
      <c r="H12" s="49">
        <f t="shared" si="0"/>
        <v>5</v>
      </c>
    </row>
    <row r="13" spans="1:12" ht="17.25" customHeight="1" thickBot="1" x14ac:dyDescent="0.25">
      <c r="A13" s="62">
        <v>5</v>
      </c>
      <c r="B13" s="53" t="s">
        <v>23</v>
      </c>
      <c r="C13" s="53">
        <f>IF(ВОПРОСЫ!C15=1,5,0)</f>
        <v>5</v>
      </c>
      <c r="D13" s="53">
        <f>IF(ВОПРОСЫ!D15=1,4,0)</f>
        <v>0</v>
      </c>
      <c r="E13" s="53">
        <f>IF(ВОПРОСЫ!E15=1,3,0)</f>
        <v>0</v>
      </c>
      <c r="F13" s="53">
        <f>IF(ВОПРОСЫ!F15=1,2,0)</f>
        <v>0</v>
      </c>
      <c r="G13" s="53">
        <f>IF(ВОПРОСЫ!G15=1,1,0)</f>
        <v>0</v>
      </c>
      <c r="H13" s="49">
        <f t="shared" si="0"/>
        <v>5</v>
      </c>
    </row>
    <row r="14" spans="1:12" ht="17.25" customHeight="1" thickBot="1" x14ac:dyDescent="0.25">
      <c r="A14" s="62">
        <v>6</v>
      </c>
      <c r="B14" s="53" t="s">
        <v>24</v>
      </c>
      <c r="C14" s="53">
        <f>IF(ВОПРОСЫ!C16=1,1,0)</f>
        <v>0</v>
      </c>
      <c r="D14" s="53">
        <f>IF(ВОПРОСЫ!D16=1,2,0)</f>
        <v>0</v>
      </c>
      <c r="E14" s="53">
        <f>IF(ВОПРОСЫ!E16=1,3,0)</f>
        <v>0</v>
      </c>
      <c r="F14" s="53">
        <f>IF(ВОПРОСЫ!F16=1,4,0)</f>
        <v>4</v>
      </c>
      <c r="G14" s="53">
        <f>IF(ВОПРОСЫ!G16=1,5,0)</f>
        <v>0</v>
      </c>
      <c r="H14" s="49">
        <f t="shared" si="0"/>
        <v>4</v>
      </c>
    </row>
    <row r="15" spans="1:12" ht="11.25" customHeight="1" thickBot="1" x14ac:dyDescent="0.25">
      <c r="A15" s="62">
        <v>7</v>
      </c>
      <c r="B15" s="53" t="s">
        <v>25</v>
      </c>
      <c r="C15" s="53">
        <f>IF(ВОПРОСЫ!C17=1,5,0)</f>
        <v>5</v>
      </c>
      <c r="D15" s="53">
        <f>IF(ВОПРОСЫ!D17=1,4,0)</f>
        <v>0</v>
      </c>
      <c r="E15" s="53">
        <f>IF(ВОПРОСЫ!E17=1,3,0)</f>
        <v>0</v>
      </c>
      <c r="F15" s="53">
        <f>IF(ВОПРОСЫ!F17=1,2,0)</f>
        <v>0</v>
      </c>
      <c r="G15" s="53">
        <f>IF(ВОПРОСЫ!G17=1,1,0)</f>
        <v>0</v>
      </c>
      <c r="H15" s="49">
        <f t="shared" si="0"/>
        <v>5</v>
      </c>
    </row>
    <row r="16" spans="1:12" ht="14.25" customHeight="1" thickBot="1" x14ac:dyDescent="0.25">
      <c r="A16" s="62">
        <v>8</v>
      </c>
      <c r="B16" s="53" t="s">
        <v>26</v>
      </c>
      <c r="C16" s="53">
        <f>IF(ВОПРОСЫ!C18=1,5,0)</f>
        <v>5</v>
      </c>
      <c r="D16" s="53">
        <f>IF(ВОПРОСЫ!D18=1,4,0)</f>
        <v>0</v>
      </c>
      <c r="E16" s="53">
        <f>IF(ВОПРОСЫ!E18=1,3,0)</f>
        <v>0</v>
      </c>
      <c r="F16" s="53">
        <f>IF(ВОПРОСЫ!F18=1,2,0)</f>
        <v>0</v>
      </c>
      <c r="G16" s="53">
        <f>IF(ВОПРОСЫ!G18=1,1,0)</f>
        <v>0</v>
      </c>
      <c r="H16" s="49">
        <f t="shared" si="0"/>
        <v>5</v>
      </c>
    </row>
    <row r="17" spans="1:11" ht="17.25" customHeight="1" thickBot="1" x14ac:dyDescent="0.25">
      <c r="A17" s="62">
        <v>9</v>
      </c>
      <c r="B17" s="53" t="s">
        <v>27</v>
      </c>
      <c r="C17" s="53">
        <f>IF(ВОПРОСЫ!C19=1,1,0)</f>
        <v>0</v>
      </c>
      <c r="D17" s="53">
        <f>IF(ВОПРОСЫ!D19=1,2,0)</f>
        <v>0</v>
      </c>
      <c r="E17" s="53">
        <f>IF(ВОПРОСЫ!E19=1,3,0)</f>
        <v>0</v>
      </c>
      <c r="F17" s="53">
        <f>IF(ВОПРОСЫ!F19=1,4,0)</f>
        <v>0</v>
      </c>
      <c r="G17" s="53">
        <f>IF(ВОПРОСЫ!G19=1,5,0)</f>
        <v>5</v>
      </c>
      <c r="H17" s="49">
        <f t="shared" si="0"/>
        <v>5</v>
      </c>
    </row>
    <row r="18" spans="1:11" ht="16.5" customHeight="1" thickBot="1" x14ac:dyDescent="0.25">
      <c r="A18" s="62">
        <v>10</v>
      </c>
      <c r="B18" s="53" t="s">
        <v>28</v>
      </c>
      <c r="C18" s="53">
        <f>IF(ВОПРОСЫ!C20=1,5,0)</f>
        <v>5</v>
      </c>
      <c r="D18" s="53">
        <f>IF(ВОПРОСЫ!D20=1,4,0)</f>
        <v>0</v>
      </c>
      <c r="E18" s="53">
        <f>IF(ВОПРОСЫ!E20=1,3,0)</f>
        <v>0</v>
      </c>
      <c r="F18" s="53">
        <f>IF(ВОПРОСЫ!F20=1,2,0)</f>
        <v>0</v>
      </c>
      <c r="G18" s="53">
        <f>IF(ВОПРОСЫ!G20=1,1,0)</f>
        <v>0</v>
      </c>
      <c r="H18" s="49">
        <f t="shared" si="0"/>
        <v>5</v>
      </c>
    </row>
    <row r="19" spans="1:11" ht="13.5" customHeight="1" thickBot="1" x14ac:dyDescent="0.25">
      <c r="A19" s="62">
        <v>11</v>
      </c>
      <c r="B19" s="53" t="s">
        <v>29</v>
      </c>
      <c r="C19" s="53">
        <f>IF(ВОПРОСЫ!C21=1,5,0)</f>
        <v>5</v>
      </c>
      <c r="D19" s="53">
        <f>IF(ВОПРОСЫ!D21=1,4,0)</f>
        <v>0</v>
      </c>
      <c r="E19" s="53">
        <f>IF(ВОПРОСЫ!E21=1,3,0)</f>
        <v>0</v>
      </c>
      <c r="F19" s="53">
        <f>IF(ВОПРОСЫ!F21=1,2,0)</f>
        <v>0</v>
      </c>
      <c r="G19" s="53">
        <f>IF(ВОПРОСЫ!G21=1,1,0)</f>
        <v>0</v>
      </c>
      <c r="H19" s="49">
        <f t="shared" si="0"/>
        <v>5</v>
      </c>
    </row>
    <row r="20" spans="1:11" ht="12.75" customHeight="1" thickBot="1" x14ac:dyDescent="0.25">
      <c r="A20" s="62">
        <v>12</v>
      </c>
      <c r="B20" s="53" t="s">
        <v>30</v>
      </c>
      <c r="C20" s="53">
        <f>IF(ВОПРОСЫ!C22=1,1,0)</f>
        <v>0</v>
      </c>
      <c r="D20" s="53">
        <f>IF(ВОПРОСЫ!D22=1,2,0)</f>
        <v>0</v>
      </c>
      <c r="E20" s="53">
        <f>IF(ВОПРОСЫ!E22=1,3,0)</f>
        <v>0</v>
      </c>
      <c r="F20" s="53">
        <f>IF(ВОПРОСЫ!F22=1,4,0)</f>
        <v>0</v>
      </c>
      <c r="G20" s="53">
        <f>IF(ВОПРОСЫ!G22=1,5,0)</f>
        <v>5</v>
      </c>
      <c r="H20" s="49">
        <f t="shared" si="0"/>
        <v>5</v>
      </c>
    </row>
    <row r="21" spans="1:11" ht="15.75" customHeight="1" thickBot="1" x14ac:dyDescent="0.25">
      <c r="A21" s="62">
        <v>13</v>
      </c>
      <c r="B21" s="53" t="s">
        <v>31</v>
      </c>
      <c r="C21" s="53">
        <f>IF(ВОПРОСЫ!C23=1,5,0)</f>
        <v>5</v>
      </c>
      <c r="D21" s="53">
        <f>IF(ВОПРОСЫ!D23=1,4,0)</f>
        <v>0</v>
      </c>
      <c r="E21" s="53">
        <f>IF(ВОПРОСЫ!E23=1,3,0)</f>
        <v>0</v>
      </c>
      <c r="F21" s="53">
        <f>IF(ВОПРОСЫ!F23=1,2,0)</f>
        <v>0</v>
      </c>
      <c r="G21" s="53">
        <f>IF(ВОПРОСЫ!G23=1,1,0)</f>
        <v>0</v>
      </c>
      <c r="H21" s="49">
        <f t="shared" si="0"/>
        <v>5</v>
      </c>
    </row>
    <row r="22" spans="1:11" ht="14.25" customHeight="1" thickBot="1" x14ac:dyDescent="0.25">
      <c r="A22" s="62">
        <v>14</v>
      </c>
      <c r="B22" s="53" t="s">
        <v>32</v>
      </c>
      <c r="C22" s="53">
        <f>IF(ВОПРОСЫ!C24=1,5,0)</f>
        <v>5</v>
      </c>
      <c r="D22" s="53">
        <f>IF(ВОПРОСЫ!D24=1,4,0)</f>
        <v>0</v>
      </c>
      <c r="E22" s="53">
        <f>IF(ВОПРОСЫ!E24=1,3,0)</f>
        <v>0</v>
      </c>
      <c r="F22" s="53">
        <f>IF(ВОПРОСЫ!F24=1,2,0)</f>
        <v>0</v>
      </c>
      <c r="G22" s="53">
        <f>IF(ВОПРОСЫ!G24=1,5,0)</f>
        <v>0</v>
      </c>
      <c r="H22" s="49">
        <f t="shared" si="0"/>
        <v>5</v>
      </c>
      <c r="I22" s="53"/>
      <c r="J22" s="53"/>
      <c r="K22" s="53"/>
    </row>
    <row r="23" spans="1:11" ht="15" customHeight="1" thickBot="1" x14ac:dyDescent="0.25">
      <c r="A23" s="62">
        <v>15</v>
      </c>
      <c r="B23" s="53" t="s">
        <v>33</v>
      </c>
      <c r="C23" s="53">
        <f>IF(ВОПРОСЫ!C25=1,5,0)</f>
        <v>5</v>
      </c>
      <c r="D23" s="53">
        <f>IF(ВОПРОСЫ!D25=1,4,0)</f>
        <v>0</v>
      </c>
      <c r="E23" s="53">
        <f>IF(ВОПРОСЫ!E25=1,3,0)</f>
        <v>0</v>
      </c>
      <c r="F23" s="53">
        <f>IF(ВОПРОСЫ!F25=1,2,0)</f>
        <v>0</v>
      </c>
      <c r="G23" s="53">
        <f>IF(ВОПРОСЫ!G25=1,1,0)</f>
        <v>0</v>
      </c>
      <c r="H23" s="49">
        <f t="shared" si="0"/>
        <v>5</v>
      </c>
    </row>
    <row r="24" spans="1:11" ht="13.5" customHeight="1" thickBot="1" x14ac:dyDescent="0.25">
      <c r="A24" s="62">
        <v>16</v>
      </c>
      <c r="B24" s="53" t="s">
        <v>34</v>
      </c>
      <c r="C24" s="53">
        <f>IF(ВОПРОСЫ!C26=1,5,0)</f>
        <v>5</v>
      </c>
      <c r="D24" s="53">
        <f>IF(ВОПРОСЫ!D26=1,4,0)</f>
        <v>0</v>
      </c>
      <c r="E24" s="53">
        <f>IF(ВОПРОСЫ!E26=1,3,0)</f>
        <v>0</v>
      </c>
      <c r="F24" s="53">
        <f>IF(ВОПРОСЫ!F26=1,2,0)</f>
        <v>0</v>
      </c>
      <c r="G24" s="53">
        <f>IF(ВОПРОСЫ!G26=1,1,0)</f>
        <v>0</v>
      </c>
      <c r="H24" s="49">
        <f t="shared" si="0"/>
        <v>5</v>
      </c>
    </row>
    <row r="25" spans="1:11" ht="17.25" customHeight="1" thickBot="1" x14ac:dyDescent="0.25">
      <c r="A25" s="62">
        <v>17</v>
      </c>
      <c r="B25" s="53" t="s">
        <v>35</v>
      </c>
      <c r="C25" s="53">
        <f>IF(ВОПРОСЫ!C27=1,5,0)</f>
        <v>0</v>
      </c>
      <c r="D25" s="53">
        <f>IF(ВОПРОСЫ!D27=1,4,0)</f>
        <v>4</v>
      </c>
      <c r="E25" s="53">
        <f>IF(ВОПРОСЫ!E27=1,3,0)</f>
        <v>0</v>
      </c>
      <c r="F25" s="53">
        <f>IF(ВОПРОСЫ!F27=1,2,0)</f>
        <v>0</v>
      </c>
      <c r="G25" s="53">
        <f>IF(ВОПРОСЫ!G27=1,1,0)</f>
        <v>0</v>
      </c>
      <c r="H25" s="49">
        <f t="shared" si="0"/>
        <v>4</v>
      </c>
    </row>
    <row r="26" spans="1:11" ht="15" customHeight="1" thickBot="1" x14ac:dyDescent="0.25">
      <c r="A26" s="62">
        <v>18</v>
      </c>
      <c r="B26" s="53" t="s">
        <v>36</v>
      </c>
      <c r="C26" s="53">
        <f>IF(ВОПРОСЫ!C28=1,1,0)</f>
        <v>0</v>
      </c>
      <c r="D26" s="53">
        <f>IF(ВОПРОСЫ!D28=1,2,0)</f>
        <v>0</v>
      </c>
      <c r="E26" s="53">
        <f>IF(ВОПРОСЫ!E28=1,3,0)</f>
        <v>0</v>
      </c>
      <c r="F26" s="53">
        <f>IF(ВОПРОСЫ!F28=1,4,0)</f>
        <v>0</v>
      </c>
      <c r="G26" s="53">
        <f>IF(ВОПРОСЫ!G28=1,5,0)</f>
        <v>5</v>
      </c>
      <c r="H26" s="49">
        <f t="shared" si="0"/>
        <v>5</v>
      </c>
    </row>
    <row r="27" spans="1:11" ht="15.75" customHeight="1" thickBot="1" x14ac:dyDescent="0.25">
      <c r="A27" s="62">
        <v>19</v>
      </c>
      <c r="B27" s="53" t="s">
        <v>37</v>
      </c>
      <c r="C27" s="53">
        <f>IF(ВОПРОСЫ!C29=1,1,0)</f>
        <v>0</v>
      </c>
      <c r="D27" s="53">
        <f>IF(ВОПРОСЫ!D29=1,2,0)</f>
        <v>0</v>
      </c>
      <c r="E27" s="53">
        <f>IF(ВОПРОСЫ!E29=1,3,0)</f>
        <v>0</v>
      </c>
      <c r="F27" s="53">
        <f>IF(ВОПРОСЫ!F29=1,4,0)</f>
        <v>0</v>
      </c>
      <c r="G27" s="53">
        <f>IF(ВОПРОСЫ!G29=1,5,0)</f>
        <v>5</v>
      </c>
      <c r="H27" s="49">
        <f t="shared" si="0"/>
        <v>5</v>
      </c>
    </row>
    <row r="28" spans="1:11" ht="12.75" customHeight="1" thickBot="1" x14ac:dyDescent="0.25">
      <c r="A28" s="62">
        <v>20</v>
      </c>
      <c r="B28" s="53" t="s">
        <v>38</v>
      </c>
      <c r="C28" s="53">
        <f>IF(ВОПРОСЫ!C30=1,1,0)</f>
        <v>0</v>
      </c>
      <c r="D28" s="53">
        <f>IF(ВОПРОСЫ!D30=1,2,0)</f>
        <v>0</v>
      </c>
      <c r="E28" s="53">
        <f>IF(ВОПРОСЫ!E30=1,3,0)</f>
        <v>0</v>
      </c>
      <c r="F28" s="53">
        <f>IF(ВОПРОСЫ!F30=1,4,0)</f>
        <v>0</v>
      </c>
      <c r="G28" s="53">
        <f>IF(ВОПРОСЫ!G30=1,5,0)</f>
        <v>5</v>
      </c>
      <c r="H28" s="49">
        <f t="shared" si="0"/>
        <v>5</v>
      </c>
    </row>
    <row r="29" spans="1:11" ht="16.5" customHeight="1" thickBot="1" x14ac:dyDescent="0.25">
      <c r="A29" s="62">
        <v>21</v>
      </c>
      <c r="B29" s="53" t="s">
        <v>39</v>
      </c>
      <c r="C29" s="53">
        <f>IF(ВОПРОСЫ!C31=1,1,0)</f>
        <v>0</v>
      </c>
      <c r="D29" s="53">
        <f>IF(ВОПРОСЫ!D31=1,2,0)</f>
        <v>0</v>
      </c>
      <c r="E29" s="53">
        <f>IF(ВОПРОСЫ!E31=1,3,0)</f>
        <v>0</v>
      </c>
      <c r="F29" s="53">
        <f>IF(ВОПРОСЫ!F31=1,4,0)</f>
        <v>0</v>
      </c>
      <c r="G29" s="53">
        <f>IF(ВОПРОСЫ!G31=1,5,0)</f>
        <v>5</v>
      </c>
      <c r="H29" s="49">
        <f t="shared" si="0"/>
        <v>5</v>
      </c>
    </row>
    <row r="30" spans="1:11" ht="15" customHeight="1" thickBot="1" x14ac:dyDescent="0.25">
      <c r="A30" s="62">
        <v>22</v>
      </c>
      <c r="B30" s="53" t="s">
        <v>40</v>
      </c>
      <c r="C30" s="53">
        <f>IF(ВОПРОСЫ!C32=1,5,0)</f>
        <v>5</v>
      </c>
      <c r="D30" s="53">
        <f>IF(ВОПРОСЫ!D32=1,4,0)</f>
        <v>0</v>
      </c>
      <c r="E30" s="53">
        <f>IF(ВОПРОСЫ!E32=1,3,0)</f>
        <v>0</v>
      </c>
      <c r="F30" s="53">
        <f>IF(ВОПРОСЫ!F32=1,2,0)</f>
        <v>0</v>
      </c>
      <c r="G30" s="53">
        <f>IF(ВОПРОСЫ!G32=1,1,0)</f>
        <v>0</v>
      </c>
      <c r="H30" s="49">
        <f t="shared" si="0"/>
        <v>5</v>
      </c>
    </row>
    <row r="31" spans="1:11" ht="19.5" customHeight="1" thickBot="1" x14ac:dyDescent="0.25">
      <c r="A31" s="62">
        <v>23</v>
      </c>
      <c r="B31" s="53" t="s">
        <v>41</v>
      </c>
      <c r="C31" s="53">
        <f>IF(ВОПРОСЫ!C33=1,5,0)</f>
        <v>5</v>
      </c>
      <c r="D31" s="53">
        <f>IF(ВОПРОСЫ!D33=1,4,0)</f>
        <v>0</v>
      </c>
      <c r="E31" s="53">
        <f>IF(ВОПРОСЫ!E33=1,3,0)</f>
        <v>0</v>
      </c>
      <c r="F31" s="53">
        <f>IF(ВОПРОСЫ!F33=1,2,0)</f>
        <v>0</v>
      </c>
      <c r="G31" s="53">
        <f>IF(ВОПРОСЫ!G33=1,1,0)</f>
        <v>0</v>
      </c>
      <c r="H31" s="49">
        <f t="shared" si="0"/>
        <v>5</v>
      </c>
    </row>
    <row r="32" spans="1:11" ht="15" customHeight="1" thickBot="1" x14ac:dyDescent="0.25">
      <c r="A32" s="62">
        <v>24</v>
      </c>
      <c r="B32" s="53" t="s">
        <v>42</v>
      </c>
      <c r="C32" s="53">
        <f>IF(ВОПРОСЫ!C34=1,5,0)</f>
        <v>5</v>
      </c>
      <c r="D32" s="53">
        <f>IF(ВОПРОСЫ!D34=1,4,0)</f>
        <v>0</v>
      </c>
      <c r="E32" s="53">
        <f>IF(ВОПРОСЫ!E34=1,3,0)</f>
        <v>0</v>
      </c>
      <c r="F32" s="53">
        <f>IF(ВОПРОСЫ!F34=1,2,0)</f>
        <v>0</v>
      </c>
      <c r="G32" s="53">
        <f>IF(ВОПРОСЫ!G34=1,1,0)</f>
        <v>0</v>
      </c>
      <c r="H32" s="49">
        <f t="shared" si="0"/>
        <v>5</v>
      </c>
    </row>
    <row r="33" spans="1:8" ht="17.25" customHeight="1" thickBot="1" x14ac:dyDescent="0.25">
      <c r="A33" s="62">
        <v>25</v>
      </c>
      <c r="B33" s="53" t="s">
        <v>43</v>
      </c>
      <c r="C33" s="53">
        <f>IF(ВОПРОСЫ!C35=1,5,0)</f>
        <v>5</v>
      </c>
      <c r="D33" s="53">
        <f>IF(ВОПРОСЫ!D35=1,4,0)</f>
        <v>0</v>
      </c>
      <c r="E33" s="53">
        <f>IF(ВОПРОСЫ!E35=1,3,0)</f>
        <v>0</v>
      </c>
      <c r="F33" s="53">
        <f>IF(ВОПРОСЫ!F35=1,2,0)</f>
        <v>0</v>
      </c>
      <c r="G33" s="53">
        <f>IF(ВОПРОСЫ!G35=1,1,0)</f>
        <v>0</v>
      </c>
      <c r="H33" s="49">
        <f t="shared" si="0"/>
        <v>5</v>
      </c>
    </row>
    <row r="34" spans="1:8" ht="14.25" customHeight="1" thickBot="1" x14ac:dyDescent="0.25">
      <c r="A34" s="62">
        <v>26</v>
      </c>
      <c r="B34" s="53" t="s">
        <v>44</v>
      </c>
      <c r="C34" s="53">
        <f>IF(ВОПРОСЫ!C36=1,1,0)</f>
        <v>0</v>
      </c>
      <c r="D34" s="53">
        <f>IF(ВОПРОСЫ!D36=1,2,0)</f>
        <v>0</v>
      </c>
      <c r="E34" s="53">
        <f>IF(ВОПРОСЫ!E36=1,3,0)</f>
        <v>0</v>
      </c>
      <c r="F34" s="53">
        <f>IF(ВОПРОСЫ!F36=1,4,0)</f>
        <v>0</v>
      </c>
      <c r="G34" s="53">
        <f>IF(ВОПРОСЫ!G36=1,5,0)</f>
        <v>5</v>
      </c>
      <c r="H34" s="49">
        <f t="shared" si="0"/>
        <v>5</v>
      </c>
    </row>
    <row r="35" spans="1:8" ht="13.5" customHeight="1" thickBot="1" x14ac:dyDescent="0.25">
      <c r="A35" s="62">
        <v>27</v>
      </c>
      <c r="B35" s="53" t="s">
        <v>45</v>
      </c>
      <c r="C35" s="53">
        <f>IF(ВОПРОСЫ!C37=1,5,0)</f>
        <v>0</v>
      </c>
      <c r="D35" s="53">
        <f>IF(ВОПРОСЫ!D37=1,4,0)</f>
        <v>0</v>
      </c>
      <c r="E35" s="53">
        <f>IF(ВОПРОСЫ!E37=1,3,0)</f>
        <v>3</v>
      </c>
      <c r="F35" s="53">
        <f>IF(ВОПРОСЫ!F37=1,2,0)</f>
        <v>0</v>
      </c>
      <c r="G35" s="53">
        <f>IF(ВОПРОСЫ!G37=1,1,0)</f>
        <v>0</v>
      </c>
      <c r="H35" s="49">
        <f t="shared" si="0"/>
        <v>3</v>
      </c>
    </row>
    <row r="36" spans="1:8" ht="21.75" customHeight="1" thickBot="1" x14ac:dyDescent="0.25">
      <c r="A36" s="62">
        <v>28</v>
      </c>
      <c r="B36" s="53" t="s">
        <v>46</v>
      </c>
      <c r="C36" s="53">
        <f>IF(ВОПРОСЫ!C38=1,1,0)</f>
        <v>0</v>
      </c>
      <c r="D36" s="53">
        <f>IF(ВОПРОСЫ!D38=1,2,0)</f>
        <v>0</v>
      </c>
      <c r="E36" s="53">
        <f>IF(ВОПРОСЫ!E38=1,3,0)</f>
        <v>0</v>
      </c>
      <c r="F36" s="53">
        <f>IF(ВОПРОСЫ!F38=1,4,0)</f>
        <v>0</v>
      </c>
      <c r="G36" s="53">
        <f>IF(ВОПРОСЫ!G38=1,5,0)</f>
        <v>5</v>
      </c>
      <c r="H36" s="49">
        <f t="shared" si="0"/>
        <v>5</v>
      </c>
    </row>
    <row r="37" spans="1:8" ht="16.5" customHeight="1" thickBot="1" x14ac:dyDescent="0.25">
      <c r="A37" s="62">
        <v>29</v>
      </c>
      <c r="B37" s="53" t="s">
        <v>47</v>
      </c>
      <c r="C37" s="53">
        <f>IF(ВОПРОСЫ!C39=1,5,0)</f>
        <v>5</v>
      </c>
      <c r="D37" s="53">
        <f>IF(ВОПРОСЫ!D39=1,4,0)</f>
        <v>0</v>
      </c>
      <c r="E37" s="53">
        <f>IF(ВОПРОСЫ!E39=1,3,0)</f>
        <v>0</v>
      </c>
      <c r="F37" s="53">
        <f>IF(ВОПРОСЫ!F39=1,2,0)</f>
        <v>0</v>
      </c>
      <c r="G37" s="53">
        <f>IF(ВОПРОСЫ!G39=1,1,0)</f>
        <v>0</v>
      </c>
      <c r="H37" s="49">
        <f t="shared" si="0"/>
        <v>5</v>
      </c>
    </row>
    <row r="38" spans="1:8" ht="16.5" customHeight="1" thickBot="1" x14ac:dyDescent="0.25">
      <c r="A38" s="62">
        <v>30</v>
      </c>
      <c r="B38" s="53" t="s">
        <v>48</v>
      </c>
      <c r="C38" s="53">
        <f>IF(ВОПРОСЫ!C40=1,1,0)</f>
        <v>0</v>
      </c>
      <c r="D38" s="53">
        <f>IF(ВОПРОСЫ!D40=1,2,0)</f>
        <v>0</v>
      </c>
      <c r="E38" s="53">
        <f>IF(ВОПРОСЫ!E40=1,3,0)</f>
        <v>0</v>
      </c>
      <c r="F38" s="53">
        <f>IF(ВОПРОСЫ!F40=1,4,0)</f>
        <v>4</v>
      </c>
      <c r="G38" s="53">
        <f>IF(ВОПРОСЫ!G40=1,5,0)</f>
        <v>0</v>
      </c>
      <c r="H38" s="49">
        <f t="shared" si="0"/>
        <v>4</v>
      </c>
    </row>
    <row r="39" spans="1:8" ht="17.25" customHeight="1" thickBot="1" x14ac:dyDescent="0.25">
      <c r="A39" s="62">
        <v>31</v>
      </c>
      <c r="B39" s="53" t="s">
        <v>49</v>
      </c>
      <c r="C39" s="53">
        <f>IF(ВОПРОСЫ!C41=1,5,0)</f>
        <v>5</v>
      </c>
      <c r="D39" s="53">
        <f>IF(ВОПРОСЫ!D41=1,4,0)</f>
        <v>0</v>
      </c>
      <c r="E39" s="53">
        <f>IF(ВОПРОСЫ!E41=1,3,0)</f>
        <v>0</v>
      </c>
      <c r="F39" s="53">
        <f>IF(ВОПРОСЫ!F41=1,2,0)</f>
        <v>0</v>
      </c>
      <c r="G39" s="53">
        <f>IF(ВОПРОСЫ!G41=1,1,0)</f>
        <v>0</v>
      </c>
      <c r="H39" s="49">
        <f t="shared" si="0"/>
        <v>5</v>
      </c>
    </row>
    <row r="40" spans="1:8" ht="15.75" customHeight="1" thickBot="1" x14ac:dyDescent="0.25">
      <c r="A40" s="62">
        <v>32</v>
      </c>
      <c r="B40" s="53" t="s">
        <v>50</v>
      </c>
      <c r="C40" s="53">
        <f>IF(ВОПРОСЫ!C42=1,5,0)</f>
        <v>0</v>
      </c>
      <c r="D40" s="53">
        <f>IF(ВОПРОСЫ!D42=1,4,0)</f>
        <v>4</v>
      </c>
      <c r="E40" s="53">
        <f>IF(ВОПРОСЫ!E42=1,3,0)</f>
        <v>0</v>
      </c>
      <c r="F40" s="53">
        <f>IF(ВОПРОСЫ!F42=1,2,0)</f>
        <v>0</v>
      </c>
      <c r="G40" s="53">
        <f>IF(ВОПРОСЫ!G42=1,1,0)</f>
        <v>0</v>
      </c>
      <c r="H40" s="49">
        <f t="shared" si="0"/>
        <v>4</v>
      </c>
    </row>
    <row r="41" spans="1:8" ht="15.75" customHeight="1" thickBot="1" x14ac:dyDescent="0.25">
      <c r="A41" s="62">
        <v>33</v>
      </c>
      <c r="B41" s="53" t="s">
        <v>51</v>
      </c>
      <c r="C41" s="53">
        <f>IF(ВОПРОСЫ!C43=1,1,0)</f>
        <v>0</v>
      </c>
      <c r="D41" s="53">
        <f>IF(ВОПРОСЫ!D43=1,2,0)</f>
        <v>0</v>
      </c>
      <c r="E41" s="53">
        <f>IF(ВОПРОСЫ!E43=1,3,0)</f>
        <v>0</v>
      </c>
      <c r="F41" s="53">
        <f>IF(ВОПРОСЫ!F43=1,4,0)</f>
        <v>0</v>
      </c>
      <c r="G41" s="53">
        <f>IF(ВОПРОСЫ!G43=1,5,0)</f>
        <v>5</v>
      </c>
      <c r="H41" s="49">
        <f t="shared" si="0"/>
        <v>5</v>
      </c>
    </row>
    <row r="42" spans="1:8" ht="18" customHeight="1" thickBot="1" x14ac:dyDescent="0.25">
      <c r="A42" s="62">
        <v>34</v>
      </c>
      <c r="B42" s="53" t="s">
        <v>52</v>
      </c>
      <c r="C42" s="53">
        <f>IF(ВОПРОСЫ!C44=1,5,0)</f>
        <v>5</v>
      </c>
      <c r="D42" s="53">
        <f>IF(ВОПРОСЫ!D44=1,4,0)</f>
        <v>0</v>
      </c>
      <c r="E42" s="53">
        <f>IF(ВОПРОСЫ!E44=1,3,0)</f>
        <v>0</v>
      </c>
      <c r="F42" s="53">
        <f>IF(ВОПРОСЫ!F44=1,2,0)</f>
        <v>0</v>
      </c>
      <c r="G42" s="53">
        <f>IF(ВОПРОСЫ!G44=1,1,0)</f>
        <v>0</v>
      </c>
      <c r="H42" s="49">
        <f t="shared" si="0"/>
        <v>5</v>
      </c>
    </row>
    <row r="43" spans="1:8" ht="18.75" customHeight="1" thickBot="1" x14ac:dyDescent="0.25">
      <c r="A43" s="62">
        <v>35</v>
      </c>
      <c r="B43" s="53" t="s">
        <v>53</v>
      </c>
      <c r="C43" s="53">
        <f>IF(ВОПРОСЫ!C45=1,5,0)</f>
        <v>0</v>
      </c>
      <c r="D43" s="53">
        <f>IF(ВОПРОСЫ!D45=1,4,0)</f>
        <v>4</v>
      </c>
      <c r="E43" s="53">
        <f>IF(ВОПРОСЫ!E45=1,3,0)</f>
        <v>0</v>
      </c>
      <c r="F43" s="53">
        <f>IF(ВОПРОСЫ!F45=1,2,0)</f>
        <v>0</v>
      </c>
      <c r="G43" s="53">
        <f>IF(ВОПРОСЫ!G45=1,1,0)</f>
        <v>0</v>
      </c>
      <c r="H43" s="49">
        <f t="shared" si="0"/>
        <v>4</v>
      </c>
    </row>
    <row r="44" spans="1:8" ht="16.5" customHeight="1" thickBot="1" x14ac:dyDescent="0.25">
      <c r="A44" s="62">
        <v>36</v>
      </c>
      <c r="B44" s="53" t="s">
        <v>54</v>
      </c>
      <c r="C44" s="53">
        <f>IF(ВОПРОСЫ!C46=1,5,0)</f>
        <v>5</v>
      </c>
      <c r="D44" s="53">
        <f>IF(ВОПРОСЫ!D46=1,4,0)</f>
        <v>0</v>
      </c>
      <c r="E44" s="53">
        <f>IF(ВОПРОСЫ!E46=1,3,0)</f>
        <v>0</v>
      </c>
      <c r="F44" s="53">
        <f>IF(ВОПРОСЫ!F46=1,2,0)</f>
        <v>0</v>
      </c>
      <c r="G44" s="53">
        <f>IF(ВОПРОСЫ!G46=1,1,0)</f>
        <v>0</v>
      </c>
      <c r="H44" s="49">
        <f t="shared" si="0"/>
        <v>5</v>
      </c>
    </row>
    <row r="45" spans="1:8" ht="18" customHeight="1" thickBot="1" x14ac:dyDescent="0.25">
      <c r="A45" s="62">
        <v>37</v>
      </c>
      <c r="B45" s="53" t="s">
        <v>55</v>
      </c>
      <c r="C45" s="53">
        <f>IF(ВОПРОСЫ!C47=1,1,0)</f>
        <v>0</v>
      </c>
      <c r="D45" s="53">
        <f>IF(ВОПРОСЫ!D47=1,2,0)</f>
        <v>0</v>
      </c>
      <c r="E45" s="53">
        <f>IF(ВОПРОСЫ!E47=1,3,0)</f>
        <v>0</v>
      </c>
      <c r="F45" s="53">
        <f>IF(ВОПРОСЫ!F47=1,4,0)</f>
        <v>0</v>
      </c>
      <c r="G45" s="53">
        <f>IF(ВОПРОСЫ!G47=1,5,0)</f>
        <v>5</v>
      </c>
      <c r="H45" s="49">
        <f t="shared" si="0"/>
        <v>5</v>
      </c>
    </row>
    <row r="46" spans="1:8" ht="21" customHeight="1" thickBot="1" x14ac:dyDescent="0.25">
      <c r="A46" s="62">
        <v>38</v>
      </c>
      <c r="B46" s="53" t="s">
        <v>56</v>
      </c>
      <c r="C46" s="53">
        <f>IF(ВОПРОСЫ!C48=1,1,0)</f>
        <v>0</v>
      </c>
      <c r="D46" s="53">
        <f>IF(ВОПРОСЫ!D48=1,2,0)</f>
        <v>0</v>
      </c>
      <c r="E46" s="53">
        <f>IF(ВОПРОСЫ!E48=1,3,0)</f>
        <v>0</v>
      </c>
      <c r="F46" s="53">
        <f>IF(ВОПРОСЫ!F48=1,4,0)</f>
        <v>0</v>
      </c>
      <c r="G46" s="53">
        <f>IF(ВОПРОСЫ!G48=1,5,0)</f>
        <v>5</v>
      </c>
      <c r="H46" s="49">
        <f t="shared" si="0"/>
        <v>5</v>
      </c>
    </row>
    <row r="47" spans="1:8" ht="18" customHeight="1" thickBot="1" x14ac:dyDescent="0.25">
      <c r="A47" s="62">
        <v>39</v>
      </c>
      <c r="B47" s="53" t="s">
        <v>57</v>
      </c>
      <c r="C47" s="53">
        <f>IF(ВОПРОСЫ!C49=1,1,0)</f>
        <v>0</v>
      </c>
      <c r="D47" s="53">
        <f>IF(ВОПРОСЫ!D49=1,2,0)</f>
        <v>0</v>
      </c>
      <c r="E47" s="53">
        <f>IF(ВОПРОСЫ!E49=1,3,0)</f>
        <v>0</v>
      </c>
      <c r="F47" s="53">
        <f>IF(ВОПРОСЫ!F49=1,4,0)</f>
        <v>4</v>
      </c>
      <c r="G47" s="53">
        <f>IF(ВОПРОСЫ!G49=1,5,0)</f>
        <v>0</v>
      </c>
      <c r="H47" s="49">
        <f t="shared" si="0"/>
        <v>4</v>
      </c>
    </row>
    <row r="48" spans="1:8" ht="12" customHeight="1" thickBot="1" x14ac:dyDescent="0.25">
      <c r="A48" s="62">
        <v>40</v>
      </c>
      <c r="B48" s="53" t="s">
        <v>58</v>
      </c>
      <c r="C48" s="53">
        <f>IF(ВОПРОСЫ!C50=1,1,0)</f>
        <v>0</v>
      </c>
      <c r="D48" s="53">
        <f>IF(ВОПРОСЫ!D50=1,2,0)</f>
        <v>0</v>
      </c>
      <c r="E48" s="53">
        <f>IF(ВОПРОСЫ!E50=1,3,0)</f>
        <v>0</v>
      </c>
      <c r="F48" s="53">
        <f>IF(ВОПРОСЫ!F50=1,4,0)</f>
        <v>0</v>
      </c>
      <c r="G48" s="53">
        <f>IF(ВОПРОСЫ!G50=1,5,0)</f>
        <v>5</v>
      </c>
      <c r="H48" s="49">
        <f t="shared" si="0"/>
        <v>5</v>
      </c>
    </row>
    <row r="49" spans="1:10" ht="15" customHeight="1" thickBot="1" x14ac:dyDescent="0.25">
      <c r="A49" s="62">
        <v>41</v>
      </c>
      <c r="B49" s="53" t="s">
        <v>59</v>
      </c>
      <c r="C49" s="53">
        <f>IF(ВОПРОСЫ!C51=1,1,0)</f>
        <v>1</v>
      </c>
      <c r="D49" s="53">
        <f>IF(ВОПРОСЫ!D51=1,2,0)</f>
        <v>0</v>
      </c>
      <c r="E49" s="53">
        <f>IF(ВОПРОСЫ!E51=1,3,0)</f>
        <v>0</v>
      </c>
      <c r="F49" s="53">
        <f>IF(ВОПРОСЫ!F51=1,4,0)</f>
        <v>0</v>
      </c>
      <c r="G49" s="53">
        <f>IF(ВОПРОСЫ!G51=1,5,0)</f>
        <v>0</v>
      </c>
      <c r="H49" s="49">
        <f t="shared" si="0"/>
        <v>1</v>
      </c>
    </row>
    <row r="50" spans="1:10" ht="12.75" customHeight="1" thickBot="1" x14ac:dyDescent="0.25">
      <c r="A50" s="62">
        <v>42</v>
      </c>
      <c r="B50" s="53" t="s">
        <v>60</v>
      </c>
      <c r="C50" s="53">
        <f>IF(ВОПРОСЫ!C52=1,5,0)</f>
        <v>5</v>
      </c>
      <c r="D50" s="53">
        <f>IF(ВОПРОСЫ!D52=1,4,0)</f>
        <v>0</v>
      </c>
      <c r="E50" s="53">
        <f>IF(ВОПРОСЫ!E52=1,3,0)</f>
        <v>0</v>
      </c>
      <c r="F50" s="53">
        <f>IF(ВОПРОСЫ!F52=1,2,0)</f>
        <v>0</v>
      </c>
      <c r="G50" s="53">
        <f>IF(ВОПРОСЫ!G52=1,1,0)</f>
        <v>0</v>
      </c>
      <c r="H50" s="49">
        <f t="shared" si="0"/>
        <v>5</v>
      </c>
    </row>
    <row r="51" spans="1:10" ht="10.5" customHeight="1" thickBot="1" x14ac:dyDescent="0.25">
      <c r="A51" s="62">
        <v>43</v>
      </c>
      <c r="B51" s="53" t="s">
        <v>61</v>
      </c>
      <c r="C51" s="53">
        <f>IF(ВОПРОСЫ!C53=1,1,0)</f>
        <v>0</v>
      </c>
      <c r="D51" s="53">
        <f>IF(ВОПРОСЫ!D53=1,2,0)</f>
        <v>0</v>
      </c>
      <c r="E51" s="53">
        <f>IF(ВОПРОСЫ!E53=1,3,0)</f>
        <v>0</v>
      </c>
      <c r="F51" s="53">
        <f>IF(ВОПРОСЫ!F53=1,4,0)</f>
        <v>4</v>
      </c>
      <c r="G51" s="53">
        <f>IF(ВОПРОСЫ!G53=1,5,0)</f>
        <v>0</v>
      </c>
      <c r="H51" s="49">
        <f t="shared" si="0"/>
        <v>4</v>
      </c>
    </row>
    <row r="52" spans="1:10" ht="12" customHeight="1" thickBot="1" x14ac:dyDescent="0.25">
      <c r="A52" s="62">
        <v>44</v>
      </c>
      <c r="B52" s="53" t="s">
        <v>62</v>
      </c>
      <c r="C52" s="53">
        <f>IF(ВОПРОСЫ!C54=1,5,0)</f>
        <v>0</v>
      </c>
      <c r="D52" s="53">
        <f>IF(ВОПРОСЫ!D54=1,4,0)</f>
        <v>4</v>
      </c>
      <c r="E52" s="53">
        <f>IF(ВОПРОСЫ!E54=1,3,0)</f>
        <v>0</v>
      </c>
      <c r="F52" s="53">
        <f>IF(ВОПРОСЫ!F54=1,2,0)</f>
        <v>0</v>
      </c>
      <c r="G52" s="53">
        <f>IF(ВОПРОСЫ!G54=1,1,0)</f>
        <v>0</v>
      </c>
      <c r="H52" s="49">
        <f t="shared" si="0"/>
        <v>4</v>
      </c>
    </row>
    <row r="53" spans="1:10" ht="14.25" customHeight="1" thickBot="1" x14ac:dyDescent="0.25">
      <c r="A53" s="62">
        <v>45</v>
      </c>
      <c r="B53" s="53" t="s">
        <v>63</v>
      </c>
      <c r="C53" s="53">
        <f>IF(ВОПРОСЫ!C55=1,1,0)</f>
        <v>0</v>
      </c>
      <c r="D53" s="53">
        <f>IF(ВОПРОСЫ!D55=1,2,0)</f>
        <v>0</v>
      </c>
      <c r="E53" s="53">
        <f>IF(ВОПРОСЫ!E55=1,3,0)</f>
        <v>0</v>
      </c>
      <c r="F53" s="53">
        <f>IF(ВОПРОСЫ!F55=1,4,0)</f>
        <v>4</v>
      </c>
      <c r="G53" s="53">
        <f>IF(ВОПРОСЫ!G55=1,5,0)</f>
        <v>0</v>
      </c>
      <c r="H53" s="49">
        <f t="shared" si="0"/>
        <v>4</v>
      </c>
    </row>
    <row r="54" spans="1:10" ht="11.25" customHeight="1" thickBot="1" x14ac:dyDescent="0.25">
      <c r="A54" s="62">
        <v>46</v>
      </c>
      <c r="B54" s="53" t="s">
        <v>64</v>
      </c>
      <c r="C54" s="53">
        <f>IF(ВОПРОСЫ!C56=1,5,0)</f>
        <v>5</v>
      </c>
      <c r="D54" s="53">
        <f>IF(ВОПРОСЫ!D56=1,4,0)</f>
        <v>0</v>
      </c>
      <c r="E54" s="53">
        <f>IF(ВОПРОСЫ!E56=1,3,0)</f>
        <v>0</v>
      </c>
      <c r="F54" s="53">
        <f>IF(ВОПРОСЫ!F56=1,2,0)</f>
        <v>0</v>
      </c>
      <c r="G54" s="53">
        <f>IF(ВОПРОСЫ!G56=1,1,0)</f>
        <v>0</v>
      </c>
      <c r="H54" s="49">
        <f t="shared" si="0"/>
        <v>5</v>
      </c>
    </row>
    <row r="55" spans="1:10" ht="12.75" customHeight="1" thickBot="1" x14ac:dyDescent="0.25">
      <c r="A55" s="62">
        <v>47</v>
      </c>
      <c r="B55" s="53" t="s">
        <v>65</v>
      </c>
      <c r="C55" s="53">
        <f>IF(ВОПРОСЫ!C57=1,1,0)</f>
        <v>0</v>
      </c>
      <c r="D55" s="53">
        <f>IF(ВОПРОСЫ!D57=1,2,0)</f>
        <v>0</v>
      </c>
      <c r="E55" s="53">
        <f>IF(ВОПРОСЫ!E57=1,3,0)</f>
        <v>0</v>
      </c>
      <c r="F55" s="53">
        <f>IF(ВОПРОСЫ!F57=1,4,0)</f>
        <v>0</v>
      </c>
      <c r="G55" s="53">
        <f>IF(ВОПРОСЫ!G57=1,5,0)</f>
        <v>5</v>
      </c>
      <c r="H55" s="49">
        <f t="shared" si="0"/>
        <v>5</v>
      </c>
    </row>
    <row r="56" spans="1:10" ht="10.5" customHeight="1" thickBot="1" x14ac:dyDescent="0.25">
      <c r="A56" s="62">
        <v>48</v>
      </c>
      <c r="B56" s="53" t="s">
        <v>66</v>
      </c>
      <c r="C56" s="53">
        <f>IF(ВОПРОСЫ!C58=1,1,0)</f>
        <v>0</v>
      </c>
      <c r="D56" s="53">
        <f>IF(ВОПРОСЫ!D58=1,2,0)</f>
        <v>0</v>
      </c>
      <c r="E56" s="53">
        <f>IF(ВОПРОСЫ!E58=1,3,0)</f>
        <v>0</v>
      </c>
      <c r="F56" s="53">
        <f>IF(ВОПРОСЫ!F58=1,4,0)</f>
        <v>4</v>
      </c>
      <c r="G56" s="53">
        <f>IF(ВОПРОСЫ!G58=1,5,0)</f>
        <v>0</v>
      </c>
      <c r="H56" s="49">
        <f t="shared" si="0"/>
        <v>4</v>
      </c>
    </row>
    <row r="57" spans="1:10" ht="11.25" customHeight="1" thickBot="1" x14ac:dyDescent="0.25">
      <c r="A57" s="62">
        <v>49</v>
      </c>
      <c r="B57" s="53" t="s">
        <v>67</v>
      </c>
      <c r="C57" s="53">
        <f>IF(ВОПРОСЫ!C59=1,5,0)</f>
        <v>5</v>
      </c>
      <c r="D57" s="53">
        <f>IF(ВОПРОСЫ!D59=1,5,0)</f>
        <v>0</v>
      </c>
      <c r="E57" s="53">
        <f>IF(ВОПРОСЫ!E59=1,5,0)</f>
        <v>0</v>
      </c>
      <c r="F57" s="53">
        <f>IF(ВОПРОСЫ!F59=1,5,0)</f>
        <v>0</v>
      </c>
      <c r="G57" s="53">
        <f>IF(ВОПРОСЫ!G59=1,5,0)</f>
        <v>0</v>
      </c>
      <c r="H57" s="49">
        <f t="shared" si="0"/>
        <v>5</v>
      </c>
    </row>
    <row r="58" spans="1:10" ht="12.75" customHeight="1" thickBot="1" x14ac:dyDescent="0.25">
      <c r="A58" s="62">
        <v>50</v>
      </c>
      <c r="B58" s="53" t="s">
        <v>68</v>
      </c>
      <c r="C58" s="53">
        <f>IF(ВОПРОСЫ!C60=1,1,0)</f>
        <v>0</v>
      </c>
      <c r="D58" s="53">
        <f>IF(ВОПРОСЫ!D60=1,2,0)</f>
        <v>0</v>
      </c>
      <c r="E58" s="53">
        <f>IF(ВОПРОСЫ!E60=1,3,0)</f>
        <v>0</v>
      </c>
      <c r="F58" s="53">
        <f>IF(ВОПРОСЫ!F60=1,4,0)</f>
        <v>4</v>
      </c>
      <c r="G58" s="53">
        <f>IF(ВОПРОСЫ!G60=1,5,0)</f>
        <v>0</v>
      </c>
      <c r="H58" s="49">
        <f t="shared" si="0"/>
        <v>4</v>
      </c>
    </row>
    <row r="59" spans="1:10" ht="10.5" customHeight="1" thickBot="1" x14ac:dyDescent="0.25">
      <c r="A59" s="62">
        <v>51</v>
      </c>
      <c r="B59" s="53" t="s">
        <v>69</v>
      </c>
      <c r="C59" s="53">
        <f>IF(ВОПРОСЫ!C61=1,5,0)</f>
        <v>0</v>
      </c>
      <c r="D59" s="53">
        <f>IF(ВОПРОСЫ!D61=1,4,0)</f>
        <v>4</v>
      </c>
      <c r="E59" s="53">
        <f>IF(ВОПРОСЫ!E61=1,3,0)</f>
        <v>0</v>
      </c>
      <c r="F59" s="53">
        <f>IF(ВОПРОСЫ!F61=1,2,0)</f>
        <v>0</v>
      </c>
      <c r="G59" s="53">
        <f>IF(ВОПРОСЫ!G61=1,1,0)</f>
        <v>0</v>
      </c>
      <c r="H59" s="49">
        <f t="shared" si="0"/>
        <v>4</v>
      </c>
    </row>
    <row r="60" spans="1:10" ht="11.25" customHeight="1" thickBot="1" x14ac:dyDescent="0.25">
      <c r="A60" s="62">
        <v>52</v>
      </c>
      <c r="B60" s="53" t="s">
        <v>70</v>
      </c>
      <c r="C60" s="53">
        <f>IF(ВОПРОСЫ!C62=1,5,0)</f>
        <v>5</v>
      </c>
      <c r="D60" s="53">
        <f>IF(ВОПРОСЫ!D62=1,4,0)</f>
        <v>0</v>
      </c>
      <c r="E60" s="53">
        <f>IF(ВОПРОСЫ!E62=1,3,0)</f>
        <v>0</v>
      </c>
      <c r="F60" s="53">
        <f>IF(ВОПРОСЫ!F62=1,2,0)</f>
        <v>0</v>
      </c>
      <c r="G60" s="53">
        <f>IF(ВОПРОСЫ!G62=1,1,0)</f>
        <v>0</v>
      </c>
      <c r="H60" s="49">
        <f t="shared" si="0"/>
        <v>5</v>
      </c>
    </row>
    <row r="61" spans="1:10" ht="9.75" customHeight="1" thickBot="1" x14ac:dyDescent="0.25">
      <c r="A61" s="62">
        <v>53</v>
      </c>
      <c r="B61" s="53" t="s">
        <v>71</v>
      </c>
      <c r="C61" s="53">
        <f>IF(ВОПРОСЫ!C63=1,1,0)</f>
        <v>0</v>
      </c>
      <c r="D61" s="53">
        <f>IF(ВОПРОСЫ!D63=1,2,0)</f>
        <v>0</v>
      </c>
      <c r="E61" s="53">
        <f>IF(ВОПРОСЫ!E63=1,3,0)</f>
        <v>0</v>
      </c>
      <c r="F61" s="53">
        <f>IF(ВОПРОСЫ!F63=1,4,0)</f>
        <v>4</v>
      </c>
      <c r="G61" s="53">
        <f>IF(ВОПРОСЫ!G63=1,5,0)</f>
        <v>0</v>
      </c>
      <c r="H61" s="49">
        <f t="shared" si="0"/>
        <v>4</v>
      </c>
    </row>
    <row r="62" spans="1:10" ht="12" customHeight="1" thickBot="1" x14ac:dyDescent="0.25">
      <c r="A62" s="62">
        <v>54</v>
      </c>
      <c r="B62" s="53" t="s">
        <v>72</v>
      </c>
      <c r="C62" s="53">
        <f>IF(ВОПРОСЫ!C64=1,5,0)</f>
        <v>5</v>
      </c>
      <c r="D62" s="53">
        <f>IF(ВОПРОСЫ!D64=1,4,0)</f>
        <v>0</v>
      </c>
      <c r="E62" s="53">
        <f>IF(ВОПРОСЫ!E64=1,3,0)</f>
        <v>0</v>
      </c>
      <c r="F62" s="53">
        <f>IF(ВОПРОСЫ!F64=1,2,0)</f>
        <v>0</v>
      </c>
      <c r="G62" s="53">
        <f>IF(ВОПРОСЫ!G64=1,1,0)</f>
        <v>0</v>
      </c>
      <c r="H62" s="49">
        <f t="shared" si="0"/>
        <v>5</v>
      </c>
    </row>
    <row r="63" spans="1:10" ht="11.25" customHeight="1" thickBot="1" x14ac:dyDescent="0.25">
      <c r="A63" s="62">
        <v>55</v>
      </c>
      <c r="B63" s="53" t="s">
        <v>73</v>
      </c>
      <c r="C63" s="53">
        <f>IF(ВОПРОСЫ!C65=1,5,0)</f>
        <v>5</v>
      </c>
      <c r="D63" s="53">
        <f>IF(ВОПРОСЫ!D65=1,4,0)</f>
        <v>0</v>
      </c>
      <c r="E63" s="53">
        <f>IF(ВОПРОСЫ!E65=1,3,0)</f>
        <v>0</v>
      </c>
      <c r="F63" s="53">
        <f>IF(ВОПРОСЫ!F65=1,2,0)</f>
        <v>0</v>
      </c>
      <c r="G63" s="53">
        <f>IF(ВОПРОСЫ!G65=1,1,0)</f>
        <v>0</v>
      </c>
      <c r="H63" s="49">
        <f t="shared" si="0"/>
        <v>5</v>
      </c>
    </row>
    <row r="64" spans="1:10" ht="15" customHeight="1" thickBot="1" x14ac:dyDescent="0.25">
      <c r="A64" s="62">
        <v>56</v>
      </c>
      <c r="B64" s="53" t="s">
        <v>74</v>
      </c>
      <c r="C64" s="53">
        <f>IF(ВОПРОСЫ!C66=1,5,0)</f>
        <v>5</v>
      </c>
      <c r="D64" s="53">
        <f>IF(ВОПРОСЫ!D66=1,4,0)</f>
        <v>0</v>
      </c>
      <c r="E64" s="53">
        <f>IF(ВОПРОСЫ!E66=1,3,0)</f>
        <v>0</v>
      </c>
      <c r="F64" s="53">
        <f>IF(ВОПРОСЫ!F66=1,5,0)</f>
        <v>0</v>
      </c>
      <c r="G64" s="53">
        <f>IF(ВОПРОСЫ!G66=1,4,0)</f>
        <v>0</v>
      </c>
      <c r="H64" s="49">
        <f t="shared" si="0"/>
        <v>5</v>
      </c>
      <c r="I64" s="53"/>
      <c r="J64" s="53"/>
    </row>
    <row r="65" spans="1:8" ht="15.75" customHeight="1" thickBot="1" x14ac:dyDescent="0.25">
      <c r="A65" s="62">
        <v>57</v>
      </c>
      <c r="B65" s="53" t="s">
        <v>75</v>
      </c>
      <c r="C65" s="53">
        <f>IF(ВОПРОСЫ!C67=1,1,0)</f>
        <v>0</v>
      </c>
      <c r="D65" s="53">
        <f>IF(ВОПРОСЫ!D67=1,2,0)</f>
        <v>0</v>
      </c>
      <c r="E65" s="53">
        <f>IF(ВОПРОСЫ!E67=1,3,0)</f>
        <v>0</v>
      </c>
      <c r="F65" s="53">
        <f>IF(ВОПРОСЫ!F67=1,4,0)</f>
        <v>4</v>
      </c>
      <c r="G65" s="53">
        <f>IF(ВОПРОСЫ!G67=1,5,0)</f>
        <v>0</v>
      </c>
      <c r="H65" s="49">
        <f t="shared" si="0"/>
        <v>4</v>
      </c>
    </row>
    <row r="66" spans="1:8" ht="16.5" customHeight="1" thickBot="1" x14ac:dyDescent="0.25">
      <c r="A66" s="62">
        <v>58</v>
      </c>
      <c r="B66" s="53" t="s">
        <v>76</v>
      </c>
      <c r="C66" s="53">
        <f>IF(ВОПРОСЫ!C68=1,1,0)</f>
        <v>0</v>
      </c>
      <c r="D66" s="53">
        <f>IF(ВОПРОСЫ!D68=1,2,0)</f>
        <v>0</v>
      </c>
      <c r="E66" s="53">
        <f>IF(ВОПРОСЫ!E68=1,3,0)</f>
        <v>0</v>
      </c>
      <c r="F66" s="53">
        <f>IF(ВОПРОСЫ!F68=1,4,0)</f>
        <v>4</v>
      </c>
      <c r="G66" s="53">
        <f>IF(ВОПРОСЫ!G68=1,5,0)</f>
        <v>0</v>
      </c>
      <c r="H66" s="49">
        <f t="shared" si="0"/>
        <v>4</v>
      </c>
    </row>
    <row r="67" spans="1:8" ht="15.75" customHeight="1" thickBot="1" x14ac:dyDescent="0.25">
      <c r="A67" s="62">
        <v>59</v>
      </c>
      <c r="B67" s="53" t="s">
        <v>77</v>
      </c>
      <c r="C67" s="53">
        <f>IF(ВОПРОСЫ!C69=1,1,0)</f>
        <v>0</v>
      </c>
      <c r="D67" s="53">
        <f>IF(ВОПРОСЫ!D69=1,2,0)</f>
        <v>0</v>
      </c>
      <c r="E67" s="53">
        <f>IF(ВОПРОСЫ!E69=1,3,0)</f>
        <v>0</v>
      </c>
      <c r="F67" s="53">
        <f>IF(ВОПРОСЫ!F69=1,4,0)</f>
        <v>0</v>
      </c>
      <c r="G67" s="53">
        <f>IF(ВОПРОСЫ!G69=1,5,0)</f>
        <v>5</v>
      </c>
      <c r="H67" s="49">
        <f t="shared" si="0"/>
        <v>5</v>
      </c>
    </row>
    <row r="68" spans="1:8" ht="14.25" customHeight="1" thickBot="1" x14ac:dyDescent="0.25">
      <c r="A68" s="62">
        <v>60</v>
      </c>
      <c r="B68" s="53" t="s">
        <v>78</v>
      </c>
      <c r="C68" s="53">
        <f>IF(ВОПРОСЫ!C70=1,1,0)</f>
        <v>0</v>
      </c>
      <c r="D68" s="53">
        <f>IF(ВОПРОСЫ!D70=1,2,0)</f>
        <v>0</v>
      </c>
      <c r="E68" s="53">
        <f>IF(ВОПРОСЫ!E70=1,3,0)</f>
        <v>0</v>
      </c>
      <c r="F68" s="53">
        <f>IF(ВОПРОСЫ!F70=1,4,0)</f>
        <v>4</v>
      </c>
      <c r="G68" s="53">
        <f>IF(ВОПРОСЫ!G70=1,5,0)</f>
        <v>0</v>
      </c>
      <c r="H68" s="49">
        <f t="shared" si="0"/>
        <v>4</v>
      </c>
    </row>
    <row r="69" spans="1:8" ht="12.75" customHeight="1" thickBot="1" x14ac:dyDescent="0.25">
      <c r="A69" s="62">
        <v>61</v>
      </c>
      <c r="B69" s="53" t="s">
        <v>79</v>
      </c>
      <c r="C69" s="53">
        <f>IF(ВОПРОСЫ!C71=1,5,0)</f>
        <v>5</v>
      </c>
      <c r="D69" s="53">
        <f>IF(ВОПРОСЫ!D71=1,4,0)</f>
        <v>0</v>
      </c>
      <c r="E69" s="53">
        <f>IF(ВОПРОСЫ!E71=1,3,0)</f>
        <v>0</v>
      </c>
      <c r="F69" s="53">
        <f>IF(ВОПРОСЫ!F71=1,2,0)</f>
        <v>0</v>
      </c>
      <c r="G69" s="53">
        <f>IF(ВОПРОСЫ!G71=1,1,0)</f>
        <v>0</v>
      </c>
      <c r="H69" s="49">
        <f t="shared" si="0"/>
        <v>5</v>
      </c>
    </row>
    <row r="70" spans="1:8" ht="15" customHeight="1" thickBot="1" x14ac:dyDescent="0.25">
      <c r="A70" s="62">
        <v>62</v>
      </c>
      <c r="B70" s="53" t="s">
        <v>80</v>
      </c>
      <c r="C70" s="53">
        <f>IF(ВОПРОСЫ!C72=1,1,0)</f>
        <v>0</v>
      </c>
      <c r="D70" s="53">
        <f>IF(ВОПРОСЫ!D72=1,2,0)</f>
        <v>0</v>
      </c>
      <c r="E70" s="53">
        <f>IF(ВОПРОСЫ!E72=1,3,0)</f>
        <v>3</v>
      </c>
      <c r="F70" s="53">
        <f>IF(ВОПРОСЫ!F72=1,4,0)</f>
        <v>0</v>
      </c>
      <c r="G70" s="53">
        <f>IF(ВОПРОСЫ!G72=1,5,0)</f>
        <v>0</v>
      </c>
      <c r="H70" s="49">
        <f t="shared" si="0"/>
        <v>3</v>
      </c>
    </row>
    <row r="71" spans="1:8" ht="13.5" customHeight="1" thickBot="1" x14ac:dyDescent="0.25">
      <c r="A71" s="62">
        <v>63</v>
      </c>
      <c r="B71" s="53" t="s">
        <v>81</v>
      </c>
      <c r="C71" s="53">
        <f>IF(ВОПРОСЫ!C73=1,1,0)</f>
        <v>0</v>
      </c>
      <c r="D71" s="53">
        <f>IF(ВОПРОСЫ!D73=1,2,0)</f>
        <v>0</v>
      </c>
      <c r="E71" s="53">
        <f>IF(ВОПРОСЫ!E73=1,3,0)</f>
        <v>0</v>
      </c>
      <c r="F71" s="53">
        <f>IF(ВОПРОСЫ!F73=1,4,0)</f>
        <v>0</v>
      </c>
      <c r="G71" s="53">
        <f>IF(ВОПРОСЫ!G73=1,5,0)</f>
        <v>5</v>
      </c>
      <c r="H71" s="49">
        <f t="shared" si="0"/>
        <v>5</v>
      </c>
    </row>
    <row r="72" spans="1:8" ht="13.5" customHeight="1" thickBot="1" x14ac:dyDescent="0.25">
      <c r="A72" s="62">
        <v>64</v>
      </c>
      <c r="B72" s="53" t="s">
        <v>82</v>
      </c>
      <c r="C72" s="53">
        <f>IF(ВОПРОСЫ!C74=1,1,0)</f>
        <v>0</v>
      </c>
      <c r="D72" s="53">
        <f>IF(ВОПРОСЫ!D74=1,2,0)</f>
        <v>0</v>
      </c>
      <c r="E72" s="53">
        <f>IF(ВОПРОСЫ!E74=1,3,0)</f>
        <v>0</v>
      </c>
      <c r="F72" s="53">
        <f>IF(ВОПРОСЫ!F74=1,4,0)</f>
        <v>0</v>
      </c>
      <c r="G72" s="53">
        <f>IF(ВОПРОСЫ!G74=1,5,0)</f>
        <v>5</v>
      </c>
      <c r="H72" s="49">
        <f t="shared" si="0"/>
        <v>5</v>
      </c>
    </row>
    <row r="73" spans="1:8" ht="15" customHeight="1" thickBot="1" x14ac:dyDescent="0.25">
      <c r="A73" s="62">
        <v>65</v>
      </c>
      <c r="B73" s="53" t="s">
        <v>83</v>
      </c>
      <c r="C73" s="53">
        <f>IF(ВОПРОСЫ!C75=1,1,0)</f>
        <v>0</v>
      </c>
      <c r="D73" s="53">
        <f>IF(ВОПРОСЫ!D75=1,2,0)</f>
        <v>0</v>
      </c>
      <c r="E73" s="53">
        <f>IF(ВОПРОСЫ!E75=1,3,0)</f>
        <v>0</v>
      </c>
      <c r="F73" s="53">
        <f>IF(ВОПРОСЫ!F75=1,4,0)</f>
        <v>0</v>
      </c>
      <c r="G73" s="53">
        <f>IF(ВОПРОСЫ!G75=1,5,0)</f>
        <v>5</v>
      </c>
      <c r="H73" s="49">
        <f t="shared" si="0"/>
        <v>5</v>
      </c>
    </row>
    <row r="74" spans="1:8" ht="12" customHeight="1" thickBot="1" x14ac:dyDescent="0.25">
      <c r="A74" s="62">
        <v>66</v>
      </c>
      <c r="B74" s="53" t="s">
        <v>84</v>
      </c>
      <c r="C74" s="53">
        <f>IF(ВОПРОСЫ!C76=1,5,0)</f>
        <v>0</v>
      </c>
      <c r="D74" s="53">
        <f>IF(ВОПРОСЫ!D76=1,4,0)</f>
        <v>4</v>
      </c>
      <c r="E74" s="53">
        <f>IF(ВОПРОСЫ!E76=1,3,0)</f>
        <v>0</v>
      </c>
      <c r="F74" s="53">
        <f>IF(ВОПРОСЫ!F76=1,2,0)</f>
        <v>0</v>
      </c>
      <c r="G74" s="53">
        <f>IF(ВОПРОСЫ!G76=1,1,0)</f>
        <v>0</v>
      </c>
      <c r="H74" s="49">
        <f t="shared" ref="H74:H80" si="1">SUM(C74:G74)</f>
        <v>4</v>
      </c>
    </row>
    <row r="75" spans="1:8" ht="15.75" customHeight="1" thickBot="1" x14ac:dyDescent="0.25">
      <c r="A75" s="62">
        <v>67</v>
      </c>
      <c r="B75" s="53" t="s">
        <v>85</v>
      </c>
      <c r="C75" s="53">
        <f>IF(ВОПРОСЫ!C77=1,5,0)</f>
        <v>5</v>
      </c>
      <c r="D75" s="53">
        <f>IF(ВОПРОСЫ!D77=1,4,0)</f>
        <v>0</v>
      </c>
      <c r="E75" s="53">
        <f>IF(ВОПРОСЫ!E77=1,3,0)</f>
        <v>0</v>
      </c>
      <c r="F75" s="53">
        <f>IF(ВОПРОСЫ!F77=1,2,0)</f>
        <v>0</v>
      </c>
      <c r="G75" s="53">
        <f>IF(ВОПРОСЫ!G77=1,1,0)</f>
        <v>0</v>
      </c>
      <c r="H75" s="49">
        <f t="shared" si="1"/>
        <v>5</v>
      </c>
    </row>
    <row r="76" spans="1:8" ht="15.75" customHeight="1" thickBot="1" x14ac:dyDescent="0.25">
      <c r="A76" s="62">
        <v>68</v>
      </c>
      <c r="B76" s="53" t="s">
        <v>86</v>
      </c>
      <c r="C76" s="53">
        <f>IF(ВОПРОСЫ!C78=1,5,0)</f>
        <v>0</v>
      </c>
      <c r="D76" s="53">
        <f>IF(ВОПРОСЫ!D78=1,4,0)</f>
        <v>4</v>
      </c>
      <c r="E76" s="53">
        <f>IF(ВОПРОСЫ!E78=1,3,0)</f>
        <v>0</v>
      </c>
      <c r="F76" s="53">
        <f>IF(ВОПРОСЫ!F78=1,2,0)</f>
        <v>0</v>
      </c>
      <c r="G76" s="53">
        <f>IF(ВОПРОСЫ!G78=1,1,0)</f>
        <v>0</v>
      </c>
      <c r="H76" s="49">
        <f t="shared" si="1"/>
        <v>4</v>
      </c>
    </row>
    <row r="77" spans="1:8" ht="16.5" customHeight="1" thickBot="1" x14ac:dyDescent="0.25">
      <c r="A77" s="62">
        <v>69</v>
      </c>
      <c r="B77" s="53" t="s">
        <v>87</v>
      </c>
      <c r="C77" s="53">
        <f>IF(ВОПРОСЫ!C79=1,1,0)</f>
        <v>0</v>
      </c>
      <c r="D77" s="53">
        <f>IF(ВОПРОСЫ!D79=1,2,0)</f>
        <v>0</v>
      </c>
      <c r="E77" s="53">
        <f>IF(ВОПРОСЫ!E79=1,3,0)</f>
        <v>0</v>
      </c>
      <c r="F77" s="53">
        <f>IF(ВОПРОСЫ!F79=1,4,0)</f>
        <v>4</v>
      </c>
      <c r="G77" s="53">
        <f>IF(ВОПРОСЫ!G79=1,5,0)</f>
        <v>0</v>
      </c>
      <c r="H77" s="49">
        <f t="shared" si="1"/>
        <v>4</v>
      </c>
    </row>
    <row r="78" spans="1:8" ht="14.25" customHeight="1" thickBot="1" x14ac:dyDescent="0.25">
      <c r="A78" s="62">
        <v>70</v>
      </c>
      <c r="B78" s="53" t="s">
        <v>88</v>
      </c>
      <c r="C78" s="53">
        <f>IF(ВОПРОСЫ!C80=1,1,0)</f>
        <v>0</v>
      </c>
      <c r="D78" s="53">
        <f>IF(ВОПРОСЫ!D80=1,2,0)</f>
        <v>0</v>
      </c>
      <c r="E78" s="53">
        <f>IF(ВОПРОСЫ!E80=1,3,0)</f>
        <v>0</v>
      </c>
      <c r="F78" s="53">
        <f>IF(ВОПРОСЫ!F80=1,4,0)</f>
        <v>0</v>
      </c>
      <c r="G78" s="53">
        <f>IF(ВОПРОСЫ!G80=1,5,0)</f>
        <v>5</v>
      </c>
      <c r="H78" s="49">
        <f t="shared" si="1"/>
        <v>5</v>
      </c>
    </row>
    <row r="79" spans="1:8" ht="13.5" customHeight="1" thickBot="1" x14ac:dyDescent="0.25">
      <c r="A79" s="62">
        <v>71</v>
      </c>
      <c r="B79" s="53" t="s">
        <v>89</v>
      </c>
      <c r="C79" s="53">
        <f>IF(ВОПРОСЫ!C81=1,1,0)</f>
        <v>0</v>
      </c>
      <c r="D79" s="53">
        <f>IF(ВОПРОСЫ!D81=1,2,0)</f>
        <v>0</v>
      </c>
      <c r="E79" s="53">
        <f>IF(ВОПРОСЫ!E81=1,3,0)</f>
        <v>0</v>
      </c>
      <c r="F79" s="53">
        <f>IF(ВОПРОСЫ!F81=1,4,0)</f>
        <v>4</v>
      </c>
      <c r="G79" s="53">
        <f>IF(ВОПРОСЫ!G81=1,5,0)</f>
        <v>0</v>
      </c>
      <c r="H79" s="49">
        <f t="shared" si="1"/>
        <v>4</v>
      </c>
    </row>
    <row r="80" spans="1:8" ht="14.25" customHeight="1" thickBot="1" x14ac:dyDescent="0.25">
      <c r="A80" s="62">
        <v>72</v>
      </c>
      <c r="B80" s="53" t="s">
        <v>90</v>
      </c>
      <c r="C80" s="53">
        <f>IF(ВОПРОСЫ!C82=1,5,0)</f>
        <v>5</v>
      </c>
      <c r="D80" s="53">
        <f>IF(ВОПРОСЫ!D82=1,4,0)</f>
        <v>0</v>
      </c>
      <c r="E80" s="53">
        <f>IF(ВОПРОСЫ!E82=1,3,0)</f>
        <v>0</v>
      </c>
      <c r="F80" s="53">
        <f>IF(ВОПРОСЫ!F82=1,2,0)</f>
        <v>0</v>
      </c>
      <c r="G80" s="53">
        <f>IF(ВОПРОСЫ!G82=1,1,0)</f>
        <v>0</v>
      </c>
      <c r="H80" s="49">
        <f t="shared" si="1"/>
        <v>5</v>
      </c>
    </row>
  </sheetData>
  <sheetProtection password="C7EB" sheet="1" objects="1" scenarios="1"/>
  <mergeCells count="6">
    <mergeCell ref="A5:I5"/>
    <mergeCell ref="A6:I6"/>
    <mergeCell ref="A1:G1"/>
    <mergeCell ref="A2:I2"/>
    <mergeCell ref="A3:I3"/>
    <mergeCell ref="A4:L4"/>
  </mergeCells>
  <phoneticPr fontId="11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1"/>
  <sheetViews>
    <sheetView topLeftCell="A19" workbookViewId="0">
      <selection activeCell="E44" sqref="E44"/>
    </sheetView>
  </sheetViews>
  <sheetFormatPr defaultRowHeight="12.75" x14ac:dyDescent="0.2"/>
  <cols>
    <col min="2" max="2" width="4" customWidth="1"/>
    <col min="3" max="3" width="39.85546875" customWidth="1"/>
    <col min="4" max="4" width="7.28515625" customWidth="1"/>
    <col min="5" max="5" width="7" customWidth="1"/>
    <col min="6" max="6" width="6.7109375" customWidth="1"/>
    <col min="7" max="7" width="7.28515625" customWidth="1"/>
    <col min="8" max="8" width="7.42578125" customWidth="1"/>
  </cols>
  <sheetData>
    <row r="2" spans="2:12" ht="19.5" x14ac:dyDescent="0.3">
      <c r="B2" s="75" t="s">
        <v>92</v>
      </c>
      <c r="C2" s="75"/>
      <c r="D2" s="75"/>
      <c r="E2" s="75"/>
      <c r="F2" s="75"/>
      <c r="G2" s="75"/>
      <c r="H2" s="75"/>
      <c r="I2" s="75"/>
      <c r="J2" s="75"/>
    </row>
    <row r="4" spans="2:12" ht="18" x14ac:dyDescent="0.25">
      <c r="B4" s="1" t="s">
        <v>93</v>
      </c>
    </row>
    <row r="5" spans="2:12" ht="18.75" customHeight="1" x14ac:dyDescent="0.25">
      <c r="B5" s="1"/>
      <c r="J5" s="76" t="s">
        <v>94</v>
      </c>
      <c r="K5" s="76"/>
      <c r="L5" s="76"/>
    </row>
    <row r="6" spans="2:12" ht="16.5" thickBot="1" x14ac:dyDescent="0.3">
      <c r="B6" s="8" t="s">
        <v>95</v>
      </c>
      <c r="J6" s="76"/>
      <c r="K6" s="76"/>
      <c r="L6" s="76"/>
    </row>
    <row r="7" spans="2:12" ht="13.5" thickBot="1" x14ac:dyDescent="0.25">
      <c r="B7" s="3"/>
      <c r="C7" s="4"/>
      <c r="D7" s="5">
        <v>1</v>
      </c>
      <c r="E7" s="5">
        <v>2</v>
      </c>
      <c r="F7" s="5">
        <v>3</v>
      </c>
      <c r="G7" s="5">
        <v>4</v>
      </c>
      <c r="H7" s="5">
        <v>5</v>
      </c>
    </row>
    <row r="8" spans="2:12" ht="53.25" customHeight="1" thickBot="1" x14ac:dyDescent="0.25">
      <c r="B8" s="6" t="s">
        <v>96</v>
      </c>
      <c r="C8" s="7" t="s">
        <v>97</v>
      </c>
      <c r="D8" s="7"/>
      <c r="E8" s="7"/>
      <c r="F8" s="7"/>
      <c r="G8" s="7"/>
      <c r="H8" s="7"/>
    </row>
    <row r="9" spans="2:12" ht="32.25" customHeight="1" thickBot="1" x14ac:dyDescent="0.25">
      <c r="B9" s="6" t="s">
        <v>98</v>
      </c>
      <c r="C9" s="7" t="s">
        <v>99</v>
      </c>
      <c r="D9" s="7"/>
      <c r="E9" s="7"/>
      <c r="F9" s="7"/>
      <c r="G9" s="7"/>
      <c r="H9" s="7"/>
    </row>
    <row r="10" spans="2:12" ht="27" customHeight="1" thickBot="1" x14ac:dyDescent="0.25">
      <c r="B10" s="6" t="s">
        <v>100</v>
      </c>
      <c r="C10" s="7" t="s">
        <v>101</v>
      </c>
      <c r="D10" s="7"/>
      <c r="E10" s="7"/>
      <c r="F10" s="7"/>
      <c r="G10" s="7"/>
      <c r="H10" s="7"/>
    </row>
    <row r="11" spans="2:12" ht="42" customHeight="1" thickBot="1" x14ac:dyDescent="0.25">
      <c r="B11" s="6" t="s">
        <v>102</v>
      </c>
      <c r="C11" s="7" t="s">
        <v>103</v>
      </c>
      <c r="D11" s="7"/>
      <c r="E11" s="7"/>
      <c r="F11" s="7"/>
      <c r="G11" s="7"/>
      <c r="H11" s="7"/>
    </row>
    <row r="12" spans="2:12" ht="30" customHeight="1" thickBot="1" x14ac:dyDescent="0.25">
      <c r="B12" s="6" t="s">
        <v>104</v>
      </c>
      <c r="C12" s="7" t="s">
        <v>105</v>
      </c>
      <c r="D12" s="7"/>
      <c r="E12" s="7"/>
      <c r="F12" s="7"/>
      <c r="G12" s="7"/>
      <c r="H12" s="7"/>
    </row>
    <row r="13" spans="2:12" ht="16.5" x14ac:dyDescent="0.25">
      <c r="G13" s="35" t="s">
        <v>106</v>
      </c>
      <c r="H13" s="36">
        <f>(баллы!H34+баллы!H66+баллы!H50+баллы!H9)/4</f>
        <v>4.75</v>
      </c>
    </row>
    <row r="14" spans="2:12" ht="16.5" thickBot="1" x14ac:dyDescent="0.3">
      <c r="B14" s="8" t="s">
        <v>107</v>
      </c>
    </row>
    <row r="15" spans="2:12" ht="13.5" thickBot="1" x14ac:dyDescent="0.25">
      <c r="B15" s="3"/>
      <c r="C15" s="4"/>
      <c r="D15" s="5">
        <v>1</v>
      </c>
      <c r="E15" s="5">
        <v>2</v>
      </c>
      <c r="F15" s="5">
        <v>3</v>
      </c>
      <c r="G15" s="5">
        <v>4</v>
      </c>
      <c r="H15" s="5">
        <v>5</v>
      </c>
    </row>
    <row r="16" spans="2:12" ht="39" thickBot="1" x14ac:dyDescent="0.25">
      <c r="B16" s="6" t="s">
        <v>108</v>
      </c>
      <c r="C16" s="7" t="s">
        <v>109</v>
      </c>
      <c r="D16" s="7"/>
      <c r="E16" s="7"/>
      <c r="F16" s="7"/>
      <c r="G16" s="7"/>
      <c r="H16" s="7"/>
    </row>
    <row r="17" spans="2:8" ht="26.25" thickBot="1" x14ac:dyDescent="0.25">
      <c r="B17" s="6" t="s">
        <v>110</v>
      </c>
      <c r="C17" s="7" t="s">
        <v>111</v>
      </c>
      <c r="D17" s="7"/>
      <c r="E17" s="7"/>
      <c r="F17" s="7"/>
      <c r="G17" s="7"/>
      <c r="H17" s="7"/>
    </row>
    <row r="18" spans="2:8" ht="39" thickBot="1" x14ac:dyDescent="0.25">
      <c r="B18" s="6" t="s">
        <v>112</v>
      </c>
      <c r="C18" s="7" t="s">
        <v>113</v>
      </c>
      <c r="D18" s="7"/>
      <c r="E18" s="7"/>
      <c r="F18" s="7"/>
      <c r="G18" s="7"/>
      <c r="H18" s="7"/>
    </row>
    <row r="19" spans="2:8" ht="39" thickBot="1" x14ac:dyDescent="0.25">
      <c r="B19" s="6" t="s">
        <v>114</v>
      </c>
      <c r="C19" s="7" t="s">
        <v>115</v>
      </c>
      <c r="D19" s="7"/>
      <c r="E19" s="7"/>
      <c r="F19" s="7"/>
      <c r="G19" s="7"/>
      <c r="H19" s="7"/>
    </row>
    <row r="20" spans="2:8" ht="30" customHeight="1" thickBot="1" x14ac:dyDescent="0.25">
      <c r="B20" s="9" t="s">
        <v>116</v>
      </c>
      <c r="C20" s="7" t="s">
        <v>117</v>
      </c>
      <c r="D20" s="7"/>
      <c r="E20" s="7"/>
      <c r="F20" s="7"/>
      <c r="G20" s="7"/>
      <c r="H20" s="7"/>
    </row>
    <row r="21" spans="2:8" ht="16.5" x14ac:dyDescent="0.25">
      <c r="G21" s="35" t="s">
        <v>106</v>
      </c>
      <c r="H21" s="36">
        <f>(баллы!H27+баллы!H38+баллы!H56+баллы!H13)/4</f>
        <v>4.5</v>
      </c>
    </row>
    <row r="22" spans="2:8" ht="16.5" thickBot="1" x14ac:dyDescent="0.3">
      <c r="B22" s="8" t="s">
        <v>118</v>
      </c>
    </row>
    <row r="23" spans="2:8" ht="13.5" thickBot="1" x14ac:dyDescent="0.25">
      <c r="B23" s="3"/>
      <c r="C23" s="4"/>
      <c r="D23" s="5">
        <v>1</v>
      </c>
      <c r="E23" s="5">
        <v>2</v>
      </c>
      <c r="F23" s="5">
        <v>3</v>
      </c>
      <c r="G23" s="5">
        <v>4</v>
      </c>
      <c r="H23" s="5">
        <v>5</v>
      </c>
    </row>
    <row r="24" spans="2:8" ht="27.75" customHeight="1" thickBot="1" x14ac:dyDescent="0.25">
      <c r="B24" s="9">
        <v>11</v>
      </c>
      <c r="C24" s="7" t="s">
        <v>119</v>
      </c>
      <c r="D24" s="7"/>
      <c r="E24" s="7"/>
      <c r="F24" s="7"/>
      <c r="G24" s="7"/>
      <c r="H24" s="7"/>
    </row>
    <row r="25" spans="2:8" ht="26.25" thickBot="1" x14ac:dyDescent="0.25">
      <c r="B25" s="9">
        <v>12</v>
      </c>
      <c r="C25" s="7" t="s">
        <v>120</v>
      </c>
      <c r="D25" s="7"/>
      <c r="E25" s="7"/>
      <c r="F25" s="7"/>
      <c r="G25" s="7"/>
      <c r="H25" s="7"/>
    </row>
    <row r="26" spans="2:8" ht="30" customHeight="1" thickBot="1" x14ac:dyDescent="0.25">
      <c r="B26" s="9">
        <v>13</v>
      </c>
      <c r="C26" s="7" t="s">
        <v>121</v>
      </c>
      <c r="D26" s="7"/>
      <c r="E26" s="7"/>
      <c r="F26" s="7"/>
      <c r="G26" s="7"/>
      <c r="H26" s="7"/>
    </row>
    <row r="27" spans="2:8" ht="26.25" thickBot="1" x14ac:dyDescent="0.25">
      <c r="B27" s="9">
        <v>14</v>
      </c>
      <c r="C27" s="7" t="s">
        <v>122</v>
      </c>
      <c r="D27" s="7"/>
      <c r="E27" s="7"/>
      <c r="F27" s="7"/>
      <c r="G27" s="7"/>
      <c r="H27" s="7"/>
    </row>
    <row r="28" spans="2:8" ht="39" thickBot="1" x14ac:dyDescent="0.25">
      <c r="B28" s="9">
        <v>15</v>
      </c>
      <c r="C28" s="7" t="s">
        <v>123</v>
      </c>
      <c r="D28" s="7"/>
      <c r="E28" s="7"/>
      <c r="F28" s="7"/>
      <c r="G28" s="7"/>
      <c r="H28" s="7"/>
    </row>
    <row r="29" spans="2:8" ht="16.5" x14ac:dyDescent="0.25">
      <c r="G29" s="35" t="s">
        <v>106</v>
      </c>
      <c r="H29" s="36">
        <f>(баллы!H61+баллы!H19+баллы!H36+баллы!H75)/4</f>
        <v>4.75</v>
      </c>
    </row>
    <row r="30" spans="2:8" ht="16.5" x14ac:dyDescent="0.25">
      <c r="G30" s="27"/>
    </row>
    <row r="31" spans="2:8" ht="17.25" customHeight="1" x14ac:dyDescent="0.3">
      <c r="F31" s="75" t="s">
        <v>124</v>
      </c>
      <c r="G31" s="75"/>
      <c r="H31" s="37">
        <f>(H13+H21+H29)/3</f>
        <v>4.666666666666667</v>
      </c>
    </row>
  </sheetData>
  <sheetProtection password="C7EB" sheet="1" objects="1" scenarios="1"/>
  <mergeCells count="3">
    <mergeCell ref="B2:J2"/>
    <mergeCell ref="F31:G31"/>
    <mergeCell ref="J5:L6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9"/>
  <sheetViews>
    <sheetView topLeftCell="A4" workbookViewId="0">
      <selection activeCell="H28" sqref="H28"/>
    </sheetView>
  </sheetViews>
  <sheetFormatPr defaultRowHeight="12.75" x14ac:dyDescent="0.2"/>
  <cols>
    <col min="2" max="2" width="4.85546875" customWidth="1"/>
    <col min="3" max="3" width="49.7109375" customWidth="1"/>
  </cols>
  <sheetData>
    <row r="2" spans="2:13" ht="18" x14ac:dyDescent="0.25">
      <c r="B2" s="1" t="s">
        <v>125</v>
      </c>
      <c r="F2" s="19"/>
      <c r="G2" s="19"/>
      <c r="H2" s="19"/>
      <c r="I2" s="19"/>
      <c r="J2" s="19"/>
      <c r="K2" s="19"/>
      <c r="L2" s="19"/>
      <c r="M2" s="19"/>
    </row>
    <row r="3" spans="2:13" ht="18" x14ac:dyDescent="0.25">
      <c r="B3" s="1" t="s">
        <v>126</v>
      </c>
    </row>
    <row r="4" spans="2:13" ht="16.5" thickBot="1" x14ac:dyDescent="0.3">
      <c r="B4" s="8" t="s">
        <v>127</v>
      </c>
    </row>
    <row r="5" spans="2:13" ht="13.5" thickBot="1" x14ac:dyDescent="0.25">
      <c r="B5" s="3"/>
      <c r="C5" s="4"/>
      <c r="D5" s="5">
        <v>1</v>
      </c>
      <c r="E5" s="5">
        <v>2</v>
      </c>
      <c r="F5" s="5">
        <v>3</v>
      </c>
      <c r="G5" s="5">
        <v>4</v>
      </c>
      <c r="H5" s="5">
        <v>5</v>
      </c>
    </row>
    <row r="6" spans="2:13" ht="26.25" thickBot="1" x14ac:dyDescent="0.25">
      <c r="B6" s="9">
        <v>16</v>
      </c>
      <c r="C6" s="7" t="s">
        <v>128</v>
      </c>
      <c r="D6" s="7"/>
      <c r="E6" s="7"/>
      <c r="F6" s="7"/>
      <c r="G6" s="7"/>
      <c r="H6" s="7"/>
    </row>
    <row r="7" spans="2:13" ht="26.25" thickBot="1" x14ac:dyDescent="0.25">
      <c r="B7" s="9">
        <v>17</v>
      </c>
      <c r="C7" s="7" t="s">
        <v>129</v>
      </c>
      <c r="D7" s="7"/>
      <c r="E7" s="7"/>
      <c r="F7" s="7"/>
      <c r="G7" s="7"/>
      <c r="H7" s="7"/>
    </row>
    <row r="8" spans="2:13" ht="39" thickBot="1" x14ac:dyDescent="0.25">
      <c r="B8" s="9">
        <v>18</v>
      </c>
      <c r="C8" s="7" t="s">
        <v>130</v>
      </c>
      <c r="D8" s="7"/>
      <c r="E8" s="7"/>
      <c r="F8" s="7"/>
      <c r="G8" s="7"/>
      <c r="H8" s="7"/>
    </row>
    <row r="9" spans="2:13" ht="26.25" thickBot="1" x14ac:dyDescent="0.25">
      <c r="B9" s="9">
        <v>19</v>
      </c>
      <c r="C9" s="7" t="s">
        <v>131</v>
      </c>
      <c r="D9" s="7"/>
      <c r="E9" s="7"/>
      <c r="F9" s="7"/>
      <c r="G9" s="7"/>
      <c r="H9" s="7"/>
    </row>
    <row r="10" spans="2:13" ht="26.25" thickBot="1" x14ac:dyDescent="0.25">
      <c r="B10" s="9">
        <v>20</v>
      </c>
      <c r="C10" s="7" t="s">
        <v>132</v>
      </c>
      <c r="D10" s="7"/>
      <c r="E10" s="7"/>
      <c r="F10" s="7"/>
      <c r="G10" s="7"/>
      <c r="H10" s="7"/>
    </row>
    <row r="11" spans="2:13" ht="16.5" x14ac:dyDescent="0.25">
      <c r="G11" s="35" t="s">
        <v>106</v>
      </c>
      <c r="H11" s="36">
        <f>(баллы!H51+баллы!H67+баллы!H22+баллы!H35)/4</f>
        <v>4.25</v>
      </c>
    </row>
    <row r="12" spans="2:13" ht="16.5" thickBot="1" x14ac:dyDescent="0.3">
      <c r="B12" s="8" t="s">
        <v>133</v>
      </c>
    </row>
    <row r="13" spans="2:13" ht="13.5" thickBot="1" x14ac:dyDescent="0.25">
      <c r="B13" s="3"/>
      <c r="C13" s="4"/>
      <c r="D13" s="5">
        <v>1</v>
      </c>
      <c r="E13" s="5">
        <v>2</v>
      </c>
      <c r="F13" s="5">
        <v>3</v>
      </c>
      <c r="G13" s="5">
        <v>4</v>
      </c>
      <c r="H13" s="5">
        <v>5</v>
      </c>
    </row>
    <row r="14" spans="2:13" ht="26.25" thickBot="1" x14ac:dyDescent="0.25">
      <c r="B14" s="9">
        <v>21</v>
      </c>
      <c r="C14" s="7" t="s">
        <v>134</v>
      </c>
      <c r="D14" s="7"/>
      <c r="E14" s="7"/>
      <c r="F14" s="7"/>
      <c r="G14" s="7"/>
      <c r="H14" s="7"/>
    </row>
    <row r="15" spans="2:13" ht="26.25" thickBot="1" x14ac:dyDescent="0.25">
      <c r="B15" s="9">
        <v>22</v>
      </c>
      <c r="C15" s="7" t="s">
        <v>135</v>
      </c>
      <c r="D15" s="7"/>
      <c r="E15" s="7"/>
      <c r="F15" s="7"/>
      <c r="G15" s="7"/>
      <c r="H15" s="7"/>
    </row>
    <row r="16" spans="2:13" ht="26.25" thickBot="1" x14ac:dyDescent="0.25">
      <c r="B16" s="9">
        <v>23</v>
      </c>
      <c r="C16" s="7" t="s">
        <v>136</v>
      </c>
      <c r="D16" s="7"/>
      <c r="E16" s="7"/>
      <c r="F16" s="7"/>
      <c r="G16" s="7"/>
      <c r="H16" s="7"/>
    </row>
    <row r="17" spans="2:8" ht="26.25" thickBot="1" x14ac:dyDescent="0.25">
      <c r="B17" s="9">
        <v>24</v>
      </c>
      <c r="C17" s="7" t="s">
        <v>137</v>
      </c>
      <c r="D17" s="7"/>
      <c r="E17" s="7"/>
      <c r="F17" s="7"/>
      <c r="G17" s="7"/>
      <c r="H17" s="7"/>
    </row>
    <row r="18" spans="2:8" ht="26.25" thickBot="1" x14ac:dyDescent="0.25">
      <c r="B18" s="9">
        <v>25</v>
      </c>
      <c r="C18" s="7" t="s">
        <v>138</v>
      </c>
      <c r="D18" s="7"/>
      <c r="E18" s="7"/>
      <c r="F18" s="7"/>
      <c r="G18" s="7"/>
      <c r="H18" s="7"/>
    </row>
    <row r="19" spans="2:8" ht="16.5" x14ac:dyDescent="0.25">
      <c r="B19" s="2"/>
      <c r="G19" s="35" t="s">
        <v>106</v>
      </c>
      <c r="H19" s="36">
        <f>(баллы!H14+баллы!H71+баллы!H57+баллы!H39)/4</f>
        <v>4.75</v>
      </c>
    </row>
    <row r="20" spans="2:8" ht="16.5" thickBot="1" x14ac:dyDescent="0.3">
      <c r="B20" s="8" t="s">
        <v>139</v>
      </c>
    </row>
    <row r="21" spans="2:8" ht="13.5" thickBot="1" x14ac:dyDescent="0.25">
      <c r="B21" s="3"/>
      <c r="C21" s="4"/>
      <c r="D21" s="11">
        <v>1</v>
      </c>
      <c r="E21" s="11">
        <v>2</v>
      </c>
      <c r="F21" s="11">
        <v>3</v>
      </c>
      <c r="G21" s="11">
        <v>4</v>
      </c>
      <c r="H21" s="11">
        <v>5</v>
      </c>
    </row>
    <row r="22" spans="2:8" ht="24.75" thickBot="1" x14ac:dyDescent="0.25">
      <c r="B22" s="12">
        <v>26</v>
      </c>
      <c r="C22" s="13" t="s">
        <v>140</v>
      </c>
      <c r="D22" s="7"/>
      <c r="E22" s="7"/>
      <c r="F22" s="7"/>
      <c r="G22" s="7"/>
      <c r="H22" s="7"/>
    </row>
    <row r="23" spans="2:8" ht="24.75" thickBot="1" x14ac:dyDescent="0.25">
      <c r="B23" s="12">
        <v>27</v>
      </c>
      <c r="C23" s="13" t="s">
        <v>141</v>
      </c>
      <c r="D23" s="7"/>
      <c r="E23" s="7"/>
      <c r="F23" s="7"/>
      <c r="G23" s="7"/>
      <c r="H23" s="7"/>
    </row>
    <row r="24" spans="2:8" ht="36.75" thickBot="1" x14ac:dyDescent="0.25">
      <c r="B24" s="12">
        <v>28</v>
      </c>
      <c r="C24" s="13" t="s">
        <v>142</v>
      </c>
      <c r="D24" s="7"/>
      <c r="E24" s="7"/>
      <c r="F24" s="7"/>
      <c r="G24" s="7"/>
      <c r="H24" s="7"/>
    </row>
    <row r="25" spans="2:8" ht="24.75" thickBot="1" x14ac:dyDescent="0.25">
      <c r="B25" s="12">
        <v>29</v>
      </c>
      <c r="C25" s="13" t="s">
        <v>143</v>
      </c>
      <c r="D25" s="7"/>
      <c r="E25" s="7"/>
      <c r="F25" s="7"/>
      <c r="G25" s="7"/>
      <c r="H25" s="7"/>
    </row>
    <row r="26" spans="2:8" ht="24.75" thickBot="1" x14ac:dyDescent="0.25">
      <c r="B26" s="12">
        <v>30</v>
      </c>
      <c r="C26" s="13" t="s">
        <v>144</v>
      </c>
      <c r="D26" s="7"/>
      <c r="E26" s="7"/>
      <c r="F26" s="7"/>
      <c r="G26" s="7"/>
      <c r="H26" s="7"/>
    </row>
    <row r="27" spans="2:8" ht="16.5" x14ac:dyDescent="0.25">
      <c r="G27" s="35" t="s">
        <v>106</v>
      </c>
      <c r="H27" s="36">
        <f>(баллы!H20+баллы!H45+баллы!H62+баллы!H76)/4</f>
        <v>4.75</v>
      </c>
    </row>
    <row r="29" spans="2:8" ht="19.5" x14ac:dyDescent="0.3">
      <c r="F29" s="75" t="s">
        <v>124</v>
      </c>
      <c r="G29" s="75"/>
      <c r="H29" s="37">
        <f>(H11+H19+H27)/3</f>
        <v>4.583333333333333</v>
      </c>
    </row>
  </sheetData>
  <sheetProtection password="C7EB" sheet="1" objects="1" scenarios="1"/>
  <mergeCells count="1">
    <mergeCell ref="F29:G29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workbookViewId="0">
      <selection activeCell="H28" sqref="H28"/>
    </sheetView>
  </sheetViews>
  <sheetFormatPr defaultRowHeight="12.75" x14ac:dyDescent="0.2"/>
  <cols>
    <col min="2" max="2" width="5.28515625" customWidth="1"/>
    <col min="3" max="3" width="43.5703125" customWidth="1"/>
  </cols>
  <sheetData>
    <row r="2" spans="2:8" ht="15.75" x14ac:dyDescent="0.25">
      <c r="B2" s="8" t="s">
        <v>145</v>
      </c>
    </row>
    <row r="4" spans="2:8" ht="16.5" thickBot="1" x14ac:dyDescent="0.3">
      <c r="B4" s="8" t="s">
        <v>146</v>
      </c>
    </row>
    <row r="5" spans="2:8" ht="13.5" thickBot="1" x14ac:dyDescent="0.25">
      <c r="B5" s="3"/>
      <c r="C5" s="4"/>
      <c r="D5" s="11">
        <v>1</v>
      </c>
      <c r="E5" s="11">
        <v>2</v>
      </c>
      <c r="F5" s="11">
        <v>3</v>
      </c>
      <c r="G5" s="11">
        <v>4</v>
      </c>
      <c r="H5" s="11">
        <v>5</v>
      </c>
    </row>
    <row r="6" spans="2:8" ht="24.75" thickBot="1" x14ac:dyDescent="0.25">
      <c r="B6" s="12">
        <v>31</v>
      </c>
      <c r="C6" s="13" t="s">
        <v>147</v>
      </c>
      <c r="D6" s="7"/>
      <c r="E6" s="7"/>
      <c r="F6" s="7"/>
      <c r="G6" s="7"/>
      <c r="H6" s="7"/>
    </row>
    <row r="7" spans="2:8" ht="24.75" thickBot="1" x14ac:dyDescent="0.25">
      <c r="B7" s="12">
        <v>32</v>
      </c>
      <c r="C7" s="13" t="s">
        <v>148</v>
      </c>
      <c r="D7" s="7"/>
      <c r="E7" s="7"/>
      <c r="F7" s="7"/>
      <c r="G7" s="7"/>
      <c r="H7" s="7"/>
    </row>
    <row r="8" spans="2:8" ht="13.5" thickBot="1" x14ac:dyDescent="0.25">
      <c r="B8" s="12">
        <v>33</v>
      </c>
      <c r="C8" s="13" t="s">
        <v>149</v>
      </c>
      <c r="D8" s="7"/>
      <c r="E8" s="7"/>
      <c r="F8" s="7"/>
      <c r="G8" s="7"/>
      <c r="H8" s="7"/>
    </row>
    <row r="9" spans="2:8" ht="24.75" thickBot="1" x14ac:dyDescent="0.25">
      <c r="B9" s="12">
        <v>34</v>
      </c>
      <c r="C9" s="13" t="s">
        <v>150</v>
      </c>
      <c r="D9" s="7"/>
      <c r="E9" s="7"/>
      <c r="F9" s="7"/>
      <c r="G9" s="7"/>
      <c r="H9" s="7"/>
    </row>
    <row r="10" spans="2:8" ht="24.75" thickBot="1" x14ac:dyDescent="0.25">
      <c r="B10" s="12">
        <v>35</v>
      </c>
      <c r="C10" s="13" t="s">
        <v>151</v>
      </c>
      <c r="D10" s="7"/>
      <c r="E10" s="7"/>
      <c r="F10" s="7"/>
      <c r="G10" s="7"/>
      <c r="H10" s="7"/>
    </row>
    <row r="11" spans="2:8" ht="16.5" x14ac:dyDescent="0.25">
      <c r="B11" s="20"/>
      <c r="C11" s="21"/>
      <c r="D11" s="22"/>
      <c r="E11" s="22"/>
      <c r="F11" s="22"/>
      <c r="G11" s="35" t="s">
        <v>106</v>
      </c>
      <c r="H11" s="36">
        <f>(баллы!H68+баллы!H52+баллы!H10+баллы!H23)/4</f>
        <v>4.5</v>
      </c>
    </row>
    <row r="12" spans="2:8" ht="16.5" thickBot="1" x14ac:dyDescent="0.3">
      <c r="B12" s="8" t="s">
        <v>152</v>
      </c>
    </row>
    <row r="13" spans="2:8" ht="13.5" thickBot="1" x14ac:dyDescent="0.25">
      <c r="B13" s="3"/>
      <c r="C13" s="4"/>
      <c r="D13" s="11">
        <v>1</v>
      </c>
      <c r="E13" s="11">
        <v>2</v>
      </c>
      <c r="F13" s="11">
        <v>3</v>
      </c>
      <c r="G13" s="11">
        <v>4</v>
      </c>
      <c r="H13" s="11">
        <v>5</v>
      </c>
    </row>
    <row r="14" spans="2:8" ht="24.75" thickBot="1" x14ac:dyDescent="0.25">
      <c r="B14" s="12">
        <v>36</v>
      </c>
      <c r="C14" s="13" t="s">
        <v>153</v>
      </c>
      <c r="D14" s="7"/>
      <c r="E14" s="7"/>
      <c r="F14" s="7"/>
      <c r="G14" s="7"/>
      <c r="H14" s="7"/>
    </row>
    <row r="15" spans="2:8" ht="48.75" thickBot="1" x14ac:dyDescent="0.25">
      <c r="B15" s="12">
        <v>37</v>
      </c>
      <c r="C15" s="13" t="s">
        <v>154</v>
      </c>
      <c r="D15" s="7"/>
      <c r="E15" s="7"/>
      <c r="F15" s="7"/>
      <c r="G15" s="7"/>
      <c r="H15" s="7"/>
    </row>
    <row r="16" spans="2:8" ht="24.75" thickBot="1" x14ac:dyDescent="0.25">
      <c r="B16" s="12">
        <v>38</v>
      </c>
      <c r="C16" s="13" t="s">
        <v>155</v>
      </c>
      <c r="D16" s="7"/>
      <c r="E16" s="7"/>
      <c r="F16" s="7"/>
      <c r="G16" s="7"/>
      <c r="H16" s="7"/>
    </row>
    <row r="17" spans="2:10" ht="24.75" thickBot="1" x14ac:dyDescent="0.25">
      <c r="B17" s="12">
        <v>39</v>
      </c>
      <c r="C17" s="13" t="s">
        <v>156</v>
      </c>
      <c r="D17" s="7"/>
      <c r="E17" s="7"/>
      <c r="F17" s="7"/>
      <c r="G17" s="7"/>
      <c r="H17" s="7"/>
    </row>
    <row r="18" spans="2:10" ht="36.75" thickBot="1" x14ac:dyDescent="0.25">
      <c r="B18" s="12">
        <v>40</v>
      </c>
      <c r="C18" s="13" t="s">
        <v>157</v>
      </c>
      <c r="D18" s="7"/>
      <c r="E18" s="7"/>
      <c r="F18" s="7"/>
      <c r="G18" s="7"/>
      <c r="H18" s="7"/>
    </row>
    <row r="19" spans="2:10" ht="16.5" x14ac:dyDescent="0.25">
      <c r="B19" s="20"/>
      <c r="C19" s="21"/>
      <c r="D19" s="22"/>
      <c r="E19" s="22"/>
      <c r="F19" s="22"/>
      <c r="G19" s="35" t="s">
        <v>106</v>
      </c>
      <c r="H19" s="36">
        <f>(баллы!H15+баллы!H40+баллы!H58+баллы!H72)/4</f>
        <v>4.5</v>
      </c>
    </row>
    <row r="20" spans="2:10" ht="16.5" thickBot="1" x14ac:dyDescent="0.3">
      <c r="B20" s="8" t="s">
        <v>158</v>
      </c>
    </row>
    <row r="21" spans="2:10" ht="13.5" thickBot="1" x14ac:dyDescent="0.25">
      <c r="B21" s="3"/>
      <c r="C21" s="4"/>
      <c r="D21" s="11">
        <v>1</v>
      </c>
      <c r="E21" s="11">
        <v>2</v>
      </c>
      <c r="F21" s="11">
        <v>3</v>
      </c>
      <c r="G21" s="11">
        <v>4</v>
      </c>
      <c r="H21" s="11">
        <v>5</v>
      </c>
    </row>
    <row r="22" spans="2:10" ht="24.75" thickBot="1" x14ac:dyDescent="0.25">
      <c r="B22" s="12">
        <v>41</v>
      </c>
      <c r="C22" s="13" t="s">
        <v>159</v>
      </c>
      <c r="D22" s="7"/>
      <c r="E22" s="7"/>
      <c r="F22" s="7"/>
      <c r="G22" s="7"/>
      <c r="H22" s="7"/>
      <c r="J22" s="38"/>
    </row>
    <row r="23" spans="2:10" ht="24.75" thickBot="1" x14ac:dyDescent="0.25">
      <c r="B23" s="12">
        <v>42</v>
      </c>
      <c r="C23" s="13" t="s">
        <v>160</v>
      </c>
      <c r="D23" s="7"/>
      <c r="E23" s="7"/>
      <c r="F23" s="7"/>
      <c r="G23" s="7"/>
      <c r="H23" s="7"/>
    </row>
    <row r="24" spans="2:10" ht="36.75" thickBot="1" x14ac:dyDescent="0.25">
      <c r="B24" s="12">
        <v>43</v>
      </c>
      <c r="C24" s="13" t="s">
        <v>161</v>
      </c>
      <c r="D24" s="7"/>
      <c r="E24" s="7"/>
      <c r="F24" s="7"/>
      <c r="G24" s="7"/>
      <c r="H24" s="7"/>
    </row>
    <row r="25" spans="2:10" ht="36.75" thickBot="1" x14ac:dyDescent="0.25">
      <c r="B25" s="12">
        <v>44</v>
      </c>
      <c r="C25" s="13" t="s">
        <v>162</v>
      </c>
      <c r="D25" s="7"/>
      <c r="E25" s="7"/>
      <c r="F25" s="7"/>
      <c r="G25" s="7"/>
      <c r="H25" s="7"/>
    </row>
    <row r="26" spans="2:10" ht="36.75" thickBot="1" x14ac:dyDescent="0.25">
      <c r="B26" s="12">
        <v>45</v>
      </c>
      <c r="C26" s="13" t="s">
        <v>163</v>
      </c>
      <c r="D26" s="7"/>
      <c r="E26" s="7"/>
      <c r="F26" s="7"/>
      <c r="G26" s="7"/>
      <c r="H26" s="7"/>
    </row>
    <row r="27" spans="2:10" ht="16.5" x14ac:dyDescent="0.25">
      <c r="G27" s="35" t="s">
        <v>106</v>
      </c>
      <c r="H27" s="36">
        <f>(баллы!H77+баллы!H63+баллы!H46+баллы!H30)/4</f>
        <v>4.75</v>
      </c>
    </row>
    <row r="29" spans="2:10" ht="19.5" x14ac:dyDescent="0.3">
      <c r="F29" s="75" t="s">
        <v>124</v>
      </c>
      <c r="G29" s="75"/>
      <c r="H29" s="37">
        <f>(H11+H19+H27)/3</f>
        <v>4.583333333333333</v>
      </c>
    </row>
  </sheetData>
  <sheetProtection password="C7EB" sheet="1" objects="1" scenarios="1"/>
  <mergeCells count="1">
    <mergeCell ref="F29:G29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1"/>
  <sheetViews>
    <sheetView workbookViewId="0">
      <selection activeCell="H28" sqref="H28"/>
    </sheetView>
  </sheetViews>
  <sheetFormatPr defaultRowHeight="12.75" x14ac:dyDescent="0.2"/>
  <cols>
    <col min="2" max="2" width="5.7109375" customWidth="1"/>
    <col min="3" max="3" width="48.7109375" customWidth="1"/>
    <col min="4" max="4" width="7.85546875" customWidth="1"/>
    <col min="5" max="5" width="7.5703125" customWidth="1"/>
    <col min="6" max="7" width="7.42578125" customWidth="1"/>
    <col min="8" max="8" width="7.85546875" customWidth="1"/>
  </cols>
  <sheetData>
    <row r="2" spans="2:12" ht="16.5" x14ac:dyDescent="0.25">
      <c r="B2" s="77" t="s">
        <v>164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2:12" ht="16.5" x14ac:dyDescent="0.25">
      <c r="B3" s="14" t="s">
        <v>126</v>
      </c>
    </row>
    <row r="4" spans="2:12" ht="16.5" thickBot="1" x14ac:dyDescent="0.3">
      <c r="B4" s="8" t="s">
        <v>165</v>
      </c>
    </row>
    <row r="5" spans="2:12" ht="13.5" thickBot="1" x14ac:dyDescent="0.25">
      <c r="B5" s="3"/>
      <c r="C5" s="4"/>
      <c r="D5" s="11">
        <v>1</v>
      </c>
      <c r="E5" s="11">
        <v>2</v>
      </c>
      <c r="F5" s="11">
        <v>3</v>
      </c>
      <c r="G5" s="11">
        <v>4</v>
      </c>
      <c r="H5" s="11">
        <v>5</v>
      </c>
    </row>
    <row r="6" spans="2:12" ht="25.5" customHeight="1" thickBot="1" x14ac:dyDescent="0.25">
      <c r="B6" s="9">
        <v>46</v>
      </c>
      <c r="C6" s="15" t="s">
        <v>166</v>
      </c>
      <c r="D6" s="7"/>
      <c r="E6" s="7"/>
      <c r="F6" s="7"/>
      <c r="G6" s="7"/>
      <c r="H6" s="7"/>
    </row>
    <row r="7" spans="2:12" ht="30" customHeight="1" thickBot="1" x14ac:dyDescent="0.25">
      <c r="B7" s="9">
        <v>47</v>
      </c>
      <c r="C7" s="15" t="s">
        <v>167</v>
      </c>
      <c r="D7" s="7"/>
      <c r="E7" s="7"/>
      <c r="F7" s="7"/>
      <c r="G7" s="7"/>
      <c r="H7" s="7"/>
    </row>
    <row r="8" spans="2:12" ht="29.25" customHeight="1" thickBot="1" x14ac:dyDescent="0.25">
      <c r="B8" s="9">
        <v>48</v>
      </c>
      <c r="C8" s="15" t="s">
        <v>168</v>
      </c>
      <c r="D8" s="7"/>
      <c r="E8" s="7"/>
      <c r="F8" s="7"/>
      <c r="G8" s="7"/>
      <c r="H8" s="7"/>
    </row>
    <row r="9" spans="2:12" ht="19.5" customHeight="1" thickBot="1" x14ac:dyDescent="0.25">
      <c r="B9" s="9">
        <v>49</v>
      </c>
      <c r="C9" s="13" t="s">
        <v>169</v>
      </c>
      <c r="D9" s="7"/>
      <c r="E9" s="7"/>
      <c r="F9" s="7"/>
      <c r="G9" s="7"/>
      <c r="H9" s="7"/>
    </row>
    <row r="10" spans="2:12" ht="29.25" customHeight="1" thickBot="1" x14ac:dyDescent="0.25">
      <c r="B10" s="9">
        <v>50</v>
      </c>
      <c r="C10" s="15" t="s">
        <v>170</v>
      </c>
      <c r="D10" s="7"/>
      <c r="E10" s="7"/>
      <c r="F10" s="7"/>
      <c r="G10" s="7"/>
      <c r="H10" s="7"/>
    </row>
    <row r="11" spans="2:12" ht="18.75" customHeight="1" x14ac:dyDescent="0.25">
      <c r="B11" s="20"/>
      <c r="C11" s="28"/>
      <c r="D11" s="22"/>
      <c r="E11" s="22"/>
      <c r="F11" s="22"/>
      <c r="G11" s="35" t="s">
        <v>106</v>
      </c>
      <c r="H11" s="36">
        <f>(баллы!H36+баллы!H53+баллы!H24+баллы!H69)/4</f>
        <v>4.75</v>
      </c>
    </row>
    <row r="12" spans="2:12" ht="16.5" thickBot="1" x14ac:dyDescent="0.3">
      <c r="B12" s="8" t="s">
        <v>171</v>
      </c>
    </row>
    <row r="13" spans="2:12" ht="13.5" thickBot="1" x14ac:dyDescent="0.25">
      <c r="B13" s="3"/>
      <c r="C13" s="4"/>
      <c r="D13" s="11">
        <v>1</v>
      </c>
      <c r="E13" s="11">
        <v>2</v>
      </c>
      <c r="F13" s="11">
        <v>3</v>
      </c>
      <c r="G13" s="11">
        <v>4</v>
      </c>
      <c r="H13" s="11">
        <v>5</v>
      </c>
    </row>
    <row r="14" spans="2:12" ht="13.5" thickBot="1" x14ac:dyDescent="0.25">
      <c r="B14" s="9">
        <v>51</v>
      </c>
      <c r="C14" s="13" t="s">
        <v>172</v>
      </c>
      <c r="D14" s="7"/>
      <c r="E14" s="7"/>
      <c r="F14" s="7"/>
      <c r="G14" s="7"/>
      <c r="H14" s="7"/>
    </row>
    <row r="15" spans="2:12" ht="26.25" customHeight="1" thickBot="1" x14ac:dyDescent="0.25">
      <c r="B15" s="16">
        <v>52</v>
      </c>
      <c r="C15" s="4" t="s">
        <v>173</v>
      </c>
      <c r="D15" s="4"/>
      <c r="E15" s="4"/>
      <c r="F15" s="4"/>
      <c r="G15" s="4"/>
      <c r="H15" s="4"/>
    </row>
    <row r="16" spans="2:12" ht="54" customHeight="1" thickBot="1" x14ac:dyDescent="0.25">
      <c r="B16" s="9">
        <v>53</v>
      </c>
      <c r="C16" s="23" t="s">
        <v>174</v>
      </c>
      <c r="D16" s="7"/>
      <c r="E16" s="7"/>
      <c r="F16" s="7"/>
      <c r="G16" s="7"/>
      <c r="H16" s="7"/>
    </row>
    <row r="17" spans="2:8" ht="44.25" customHeight="1" thickBot="1" x14ac:dyDescent="0.25">
      <c r="B17" s="9">
        <v>54</v>
      </c>
      <c r="C17" s="17" t="s">
        <v>175</v>
      </c>
      <c r="D17" s="7"/>
      <c r="E17" s="7"/>
      <c r="F17" s="7"/>
      <c r="G17" s="7"/>
      <c r="H17" s="7"/>
    </row>
    <row r="18" spans="2:8" ht="26.25" thickBot="1" x14ac:dyDescent="0.25">
      <c r="B18" s="9">
        <v>55</v>
      </c>
      <c r="C18" s="7" t="s">
        <v>176</v>
      </c>
      <c r="D18" s="7"/>
      <c r="E18" s="7"/>
      <c r="F18" s="7"/>
      <c r="G18" s="7"/>
      <c r="H18" s="7"/>
    </row>
    <row r="19" spans="2:8" ht="16.5" x14ac:dyDescent="0.25">
      <c r="B19" s="25"/>
      <c r="C19" s="22"/>
      <c r="D19" s="22"/>
      <c r="E19" s="22"/>
      <c r="F19" s="22"/>
      <c r="G19" s="35" t="s">
        <v>106</v>
      </c>
      <c r="H19" s="36">
        <f>(баллы!H73+баллы!H59+баллы!H41+баллы!H16)/4</f>
        <v>4.75</v>
      </c>
    </row>
    <row r="20" spans="2:8" ht="16.5" thickBot="1" x14ac:dyDescent="0.3">
      <c r="B20" s="8" t="s">
        <v>177</v>
      </c>
    </row>
    <row r="21" spans="2:8" ht="13.5" thickBot="1" x14ac:dyDescent="0.25">
      <c r="B21" s="3"/>
      <c r="C21" s="4"/>
      <c r="D21" s="5">
        <v>1</v>
      </c>
      <c r="E21" s="5">
        <v>2</v>
      </c>
      <c r="F21" s="5">
        <v>3</v>
      </c>
      <c r="G21" s="5">
        <v>4</v>
      </c>
      <c r="H21" s="5">
        <v>5</v>
      </c>
    </row>
    <row r="22" spans="2:8" ht="26.25" customHeight="1" thickBot="1" x14ac:dyDescent="0.25">
      <c r="B22" s="9">
        <v>56</v>
      </c>
      <c r="C22" s="17" t="s">
        <v>178</v>
      </c>
      <c r="D22" s="7"/>
      <c r="E22" s="7"/>
      <c r="F22" s="7"/>
      <c r="G22" s="7"/>
      <c r="H22" s="7"/>
    </row>
    <row r="23" spans="2:8" ht="28.5" customHeight="1" thickBot="1" x14ac:dyDescent="0.25">
      <c r="B23" s="9">
        <v>57</v>
      </c>
      <c r="C23" s="17" t="s">
        <v>179</v>
      </c>
      <c r="D23" s="7"/>
      <c r="E23" s="7"/>
      <c r="F23" s="7"/>
      <c r="G23" s="7"/>
      <c r="H23" s="7"/>
    </row>
    <row r="24" spans="2:8" ht="54.75" customHeight="1" thickBot="1" x14ac:dyDescent="0.25">
      <c r="B24" s="9">
        <v>58</v>
      </c>
      <c r="C24" s="17" t="s">
        <v>180</v>
      </c>
      <c r="D24" s="7"/>
      <c r="E24" s="7"/>
      <c r="F24" s="7"/>
      <c r="G24" s="7"/>
      <c r="H24" s="7"/>
    </row>
    <row r="25" spans="2:8" ht="43.5" customHeight="1" thickBot="1" x14ac:dyDescent="0.25">
      <c r="B25" s="9">
        <v>59</v>
      </c>
      <c r="C25" s="17" t="s">
        <v>181</v>
      </c>
      <c r="D25" s="7"/>
      <c r="E25" s="7"/>
      <c r="F25" s="7"/>
      <c r="G25" s="7"/>
      <c r="H25" s="7"/>
    </row>
    <row r="26" spans="2:8" ht="53.25" customHeight="1" thickBot="1" x14ac:dyDescent="0.25">
      <c r="B26" s="9">
        <v>60</v>
      </c>
      <c r="C26" s="23" t="s">
        <v>182</v>
      </c>
      <c r="D26" s="7"/>
      <c r="E26" s="7"/>
      <c r="F26" s="7"/>
      <c r="G26" s="7"/>
      <c r="H26" s="7"/>
    </row>
    <row r="27" spans="2:8" ht="16.5" x14ac:dyDescent="0.25">
      <c r="G27" s="35" t="s">
        <v>106</v>
      </c>
      <c r="H27" s="36">
        <f>(баллы!H21+баллы!H31+баллы!H47+баллы!H78)/4</f>
        <v>4.75</v>
      </c>
    </row>
    <row r="29" spans="2:8" ht="19.5" x14ac:dyDescent="0.3">
      <c r="F29" s="75" t="s">
        <v>124</v>
      </c>
      <c r="G29" s="75"/>
      <c r="H29" s="37">
        <f>(H11+H19+H27)/3</f>
        <v>4.75</v>
      </c>
    </row>
    <row r="31" spans="2:8" x14ac:dyDescent="0.2">
      <c r="C31" s="38"/>
    </row>
  </sheetData>
  <sheetProtection password="C7EB" sheet="1" objects="1" scenarios="1"/>
  <mergeCells count="2">
    <mergeCell ref="B2:L2"/>
    <mergeCell ref="F29:G29"/>
  </mergeCells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1"/>
  <sheetViews>
    <sheetView workbookViewId="0">
      <selection activeCell="H30" sqref="H30"/>
    </sheetView>
  </sheetViews>
  <sheetFormatPr defaultRowHeight="12.75" x14ac:dyDescent="0.2"/>
  <cols>
    <col min="2" max="2" width="6.28515625" customWidth="1"/>
    <col min="3" max="3" width="51.7109375" customWidth="1"/>
  </cols>
  <sheetData>
    <row r="2" spans="2:8" ht="18" x14ac:dyDescent="0.25">
      <c r="B2" s="1" t="s">
        <v>183</v>
      </c>
    </row>
    <row r="3" spans="2:8" ht="18" x14ac:dyDescent="0.25">
      <c r="B3" s="1" t="s">
        <v>184</v>
      </c>
    </row>
    <row r="5" spans="2:8" ht="16.5" thickBot="1" x14ac:dyDescent="0.3">
      <c r="B5" s="8" t="s">
        <v>185</v>
      </c>
    </row>
    <row r="6" spans="2:8" ht="13.5" thickBot="1" x14ac:dyDescent="0.25">
      <c r="B6" s="3"/>
      <c r="C6" s="4"/>
      <c r="D6" s="5">
        <v>1</v>
      </c>
      <c r="E6" s="5">
        <v>2</v>
      </c>
      <c r="F6" s="5">
        <v>3</v>
      </c>
      <c r="G6" s="5">
        <v>4</v>
      </c>
      <c r="H6" s="5">
        <v>5</v>
      </c>
    </row>
    <row r="7" spans="2:8" ht="66.75" customHeight="1" thickBot="1" x14ac:dyDescent="0.25">
      <c r="B7" s="9">
        <v>61</v>
      </c>
      <c r="C7" s="17" t="s">
        <v>186</v>
      </c>
      <c r="D7" s="7"/>
      <c r="E7" s="7"/>
      <c r="F7" s="7"/>
      <c r="G7" s="7"/>
      <c r="H7" s="7"/>
    </row>
    <row r="8" spans="2:8" ht="54" customHeight="1" thickBot="1" x14ac:dyDescent="0.25">
      <c r="B8" s="9">
        <v>62</v>
      </c>
      <c r="C8" s="17" t="s">
        <v>187</v>
      </c>
      <c r="D8" s="7"/>
      <c r="E8" s="7"/>
      <c r="F8" s="7"/>
      <c r="G8" s="7"/>
      <c r="H8" s="7"/>
    </row>
    <row r="9" spans="2:8" ht="30" customHeight="1" thickBot="1" x14ac:dyDescent="0.25">
      <c r="B9" s="9">
        <v>63</v>
      </c>
      <c r="C9" s="17" t="s">
        <v>188</v>
      </c>
      <c r="D9" s="7"/>
      <c r="E9" s="7"/>
      <c r="F9" s="7"/>
      <c r="G9" s="7"/>
      <c r="H9" s="7"/>
    </row>
    <row r="10" spans="2:8" ht="30.75" customHeight="1" thickBot="1" x14ac:dyDescent="0.25">
      <c r="B10" s="9">
        <v>64</v>
      </c>
      <c r="C10" s="7" t="s">
        <v>189</v>
      </c>
      <c r="D10" s="7"/>
      <c r="E10" s="7"/>
      <c r="F10" s="7"/>
      <c r="G10" s="7"/>
      <c r="H10" s="7"/>
    </row>
    <row r="11" spans="2:8" ht="53.25" customHeight="1" thickBot="1" x14ac:dyDescent="0.25">
      <c r="B11" s="9">
        <v>65</v>
      </c>
      <c r="C11" s="17" t="s">
        <v>190</v>
      </c>
      <c r="D11" s="7"/>
      <c r="E11" s="7"/>
      <c r="F11" s="7"/>
      <c r="G11" s="7"/>
      <c r="H11" s="7"/>
    </row>
    <row r="12" spans="2:8" ht="18.75" customHeight="1" x14ac:dyDescent="0.25">
      <c r="B12" s="25"/>
      <c r="C12" s="26"/>
      <c r="D12" s="22"/>
      <c r="E12" s="22"/>
      <c r="F12" s="22"/>
      <c r="G12" s="35" t="s">
        <v>106</v>
      </c>
      <c r="H12" s="36">
        <f>(баллы!H54+баллы!H37+баллы!H25+баллы!H11)/4</f>
        <v>4.75</v>
      </c>
    </row>
    <row r="13" spans="2:8" ht="15.75" x14ac:dyDescent="0.25">
      <c r="B13" s="8" t="s">
        <v>191</v>
      </c>
    </row>
    <row r="14" spans="2:8" ht="16.5" thickBot="1" x14ac:dyDescent="0.3">
      <c r="B14" s="10" t="s">
        <v>192</v>
      </c>
    </row>
    <row r="15" spans="2:8" ht="13.5" thickBot="1" x14ac:dyDescent="0.25">
      <c r="B15" s="3"/>
      <c r="C15" s="4"/>
      <c r="D15" s="5">
        <v>1</v>
      </c>
      <c r="E15" s="5">
        <v>2</v>
      </c>
      <c r="F15" s="5">
        <v>3</v>
      </c>
      <c r="G15" s="5">
        <v>4</v>
      </c>
      <c r="H15" s="5">
        <v>5</v>
      </c>
    </row>
    <row r="16" spans="2:8" ht="27.75" customHeight="1" thickBot="1" x14ac:dyDescent="0.25">
      <c r="B16" s="9">
        <v>66</v>
      </c>
      <c r="C16" s="23" t="s">
        <v>193</v>
      </c>
      <c r="D16" s="7"/>
      <c r="E16" s="7"/>
      <c r="F16" s="7"/>
      <c r="G16" s="7"/>
      <c r="H16" s="7"/>
    </row>
    <row r="17" spans="2:10" ht="42" customHeight="1" thickBot="1" x14ac:dyDescent="0.25">
      <c r="B17" s="9">
        <v>67</v>
      </c>
      <c r="C17" s="23" t="s">
        <v>194</v>
      </c>
      <c r="D17" s="7"/>
      <c r="E17" s="7"/>
      <c r="F17" s="7"/>
      <c r="G17" s="7"/>
      <c r="H17" s="7"/>
    </row>
    <row r="18" spans="2:10" ht="54" customHeight="1" thickBot="1" x14ac:dyDescent="0.25">
      <c r="B18" s="9">
        <v>68</v>
      </c>
      <c r="C18" s="23" t="s">
        <v>195</v>
      </c>
      <c r="D18" s="7"/>
      <c r="E18" s="7"/>
      <c r="F18" s="7"/>
      <c r="G18" s="7"/>
      <c r="H18" s="7"/>
    </row>
    <row r="19" spans="2:10" ht="42" customHeight="1" thickBot="1" x14ac:dyDescent="0.25">
      <c r="B19" s="9">
        <v>69</v>
      </c>
      <c r="C19" s="23" t="s">
        <v>196</v>
      </c>
      <c r="D19" s="7"/>
      <c r="E19" s="7"/>
      <c r="F19" s="7"/>
      <c r="G19" s="7"/>
      <c r="H19" s="7"/>
    </row>
    <row r="20" spans="2:10" ht="39.75" customHeight="1" thickBot="1" x14ac:dyDescent="0.25">
      <c r="B20" s="9">
        <v>70</v>
      </c>
      <c r="C20" s="23" t="s">
        <v>197</v>
      </c>
      <c r="D20" s="7"/>
      <c r="E20" s="7"/>
      <c r="F20" s="7"/>
      <c r="G20" s="7"/>
      <c r="H20" s="7"/>
    </row>
    <row r="21" spans="2:10" ht="15.75" customHeight="1" x14ac:dyDescent="0.25">
      <c r="B21" s="25"/>
      <c r="C21" s="29"/>
      <c r="D21" s="22"/>
      <c r="E21" s="22"/>
      <c r="F21" s="22"/>
      <c r="G21" s="35" t="s">
        <v>106</v>
      </c>
      <c r="H21" s="36">
        <f>(баллы!H17+баллы!H28+баллы!H42+баллы!H74)/4</f>
        <v>4.75</v>
      </c>
    </row>
    <row r="22" spans="2:10" ht="16.5" thickBot="1" x14ac:dyDescent="0.3">
      <c r="B22" s="8" t="s">
        <v>198</v>
      </c>
      <c r="H22" t="s">
        <v>126</v>
      </c>
    </row>
    <row r="23" spans="2:10" ht="13.5" thickBot="1" x14ac:dyDescent="0.25">
      <c r="B23" s="3"/>
      <c r="C23" s="4"/>
      <c r="D23" s="5">
        <v>1</v>
      </c>
      <c r="E23" s="5">
        <v>2</v>
      </c>
      <c r="F23" s="5">
        <v>3</v>
      </c>
      <c r="G23" s="5">
        <v>4</v>
      </c>
      <c r="H23" s="5">
        <v>5</v>
      </c>
    </row>
    <row r="24" spans="2:10" ht="42" customHeight="1" thickBot="1" x14ac:dyDescent="0.25">
      <c r="B24" s="9">
        <v>71</v>
      </c>
      <c r="C24" s="23" t="s">
        <v>199</v>
      </c>
      <c r="D24" s="7"/>
      <c r="E24" s="7"/>
      <c r="F24" s="7"/>
      <c r="G24" s="7"/>
      <c r="H24" s="7"/>
    </row>
    <row r="25" spans="2:10" ht="27.75" customHeight="1" thickBot="1" x14ac:dyDescent="0.25">
      <c r="B25" s="9">
        <v>72</v>
      </c>
      <c r="C25" s="23" t="s">
        <v>200</v>
      </c>
      <c r="D25" s="7"/>
      <c r="E25" s="7"/>
      <c r="F25" s="7"/>
      <c r="G25" s="7"/>
      <c r="H25" s="7"/>
    </row>
    <row r="26" spans="2:10" ht="18.75" customHeight="1" thickBot="1" x14ac:dyDescent="0.25">
      <c r="B26" s="9">
        <v>73</v>
      </c>
      <c r="C26" s="23" t="s">
        <v>201</v>
      </c>
      <c r="D26" s="7"/>
      <c r="E26" s="7"/>
      <c r="F26" s="7"/>
      <c r="G26" s="7"/>
      <c r="H26" s="7"/>
    </row>
    <row r="27" spans="2:10" ht="26.25" thickBot="1" x14ac:dyDescent="0.25">
      <c r="B27" s="16">
        <v>74</v>
      </c>
      <c r="C27" s="24" t="s">
        <v>202</v>
      </c>
      <c r="D27" s="4"/>
      <c r="E27" s="4"/>
      <c r="F27" s="4"/>
      <c r="G27" s="4"/>
      <c r="H27" s="4"/>
    </row>
    <row r="28" spans="2:10" ht="26.25" thickBot="1" x14ac:dyDescent="0.25">
      <c r="B28" s="9">
        <v>75</v>
      </c>
      <c r="C28" s="23" t="s">
        <v>203</v>
      </c>
      <c r="D28" s="7"/>
      <c r="E28" s="7"/>
      <c r="F28" s="7"/>
      <c r="G28" s="7"/>
      <c r="H28" s="7"/>
      <c r="J28" s="38"/>
    </row>
    <row r="29" spans="2:10" ht="16.5" x14ac:dyDescent="0.25">
      <c r="G29" s="35" t="s">
        <v>106</v>
      </c>
      <c r="H29" s="36">
        <f>(баллы!H79+баллы!H64+баллы!H48+баллы!H32)/4</f>
        <v>4.75</v>
      </c>
    </row>
    <row r="31" spans="2:10" ht="19.5" x14ac:dyDescent="0.3">
      <c r="F31" s="75" t="s">
        <v>124</v>
      </c>
      <c r="G31" s="75"/>
      <c r="H31" s="37">
        <f>(H12+H21+H29)/3</f>
        <v>4.75</v>
      </c>
    </row>
  </sheetData>
  <sheetProtection password="C7EB" sheet="1" objects="1" scenarios="1"/>
  <mergeCells count="1">
    <mergeCell ref="F31:G31"/>
  </mergeCells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workbookViewId="0">
      <selection activeCell="H28" sqref="H28"/>
    </sheetView>
  </sheetViews>
  <sheetFormatPr defaultRowHeight="12.75" x14ac:dyDescent="0.2"/>
  <cols>
    <col min="2" max="2" width="5.5703125" customWidth="1"/>
    <col min="3" max="3" width="51.85546875" customWidth="1"/>
    <col min="4" max="4" width="6.5703125" customWidth="1"/>
    <col min="5" max="5" width="5.85546875" customWidth="1"/>
    <col min="6" max="6" width="6" customWidth="1"/>
    <col min="7" max="7" width="6.140625" customWidth="1"/>
    <col min="8" max="8" width="6.42578125" customWidth="1"/>
  </cols>
  <sheetData>
    <row r="2" spans="2:8" ht="18" x14ac:dyDescent="0.25">
      <c r="B2" s="1" t="s">
        <v>204</v>
      </c>
    </row>
    <row r="4" spans="2:8" ht="16.5" thickBot="1" x14ac:dyDescent="0.3">
      <c r="B4" s="8" t="s">
        <v>205</v>
      </c>
    </row>
    <row r="5" spans="2:8" ht="13.5" thickBot="1" x14ac:dyDescent="0.25">
      <c r="B5" s="3"/>
      <c r="C5" s="4"/>
      <c r="D5" s="5">
        <v>1</v>
      </c>
      <c r="E5" s="5">
        <v>2</v>
      </c>
      <c r="F5" s="5">
        <v>3</v>
      </c>
      <c r="G5" s="5">
        <v>4</v>
      </c>
      <c r="H5" s="5">
        <v>5</v>
      </c>
    </row>
    <row r="6" spans="2:8" ht="26.25" thickBot="1" x14ac:dyDescent="0.25">
      <c r="B6" s="9">
        <v>76</v>
      </c>
      <c r="C6" s="17" t="s">
        <v>206</v>
      </c>
      <c r="D6" s="7"/>
      <c r="E6" s="7"/>
      <c r="F6" s="7"/>
      <c r="G6" s="7"/>
      <c r="H6" s="7"/>
    </row>
    <row r="7" spans="2:8" ht="13.5" thickBot="1" x14ac:dyDescent="0.25">
      <c r="B7" s="18">
        <v>77</v>
      </c>
      <c r="C7" s="7" t="s">
        <v>207</v>
      </c>
      <c r="D7" s="7"/>
      <c r="E7" s="7"/>
      <c r="F7" s="7"/>
      <c r="G7" s="7"/>
      <c r="H7" s="7"/>
    </row>
    <row r="8" spans="2:8" ht="26.25" thickBot="1" x14ac:dyDescent="0.25">
      <c r="B8" s="9">
        <v>78</v>
      </c>
      <c r="C8" s="17" t="s">
        <v>208</v>
      </c>
      <c r="D8" s="7"/>
      <c r="E8" s="7"/>
      <c r="F8" s="7"/>
      <c r="G8" s="7"/>
      <c r="H8" s="7"/>
    </row>
    <row r="9" spans="2:8" ht="51.75" thickBot="1" x14ac:dyDescent="0.25">
      <c r="B9" s="9">
        <v>79</v>
      </c>
      <c r="C9" s="17" t="s">
        <v>209</v>
      </c>
      <c r="D9" s="7"/>
      <c r="E9" s="7"/>
      <c r="F9" s="7"/>
      <c r="G9" s="7"/>
      <c r="H9" s="7"/>
    </row>
    <row r="10" spans="2:8" ht="26.25" thickBot="1" x14ac:dyDescent="0.25">
      <c r="B10" s="9">
        <v>80</v>
      </c>
      <c r="C10" s="7" t="s">
        <v>210</v>
      </c>
      <c r="D10" s="7"/>
      <c r="E10" s="7"/>
      <c r="F10" s="7"/>
      <c r="G10" s="7"/>
      <c r="H10" s="7"/>
    </row>
    <row r="11" spans="2:8" ht="16.5" x14ac:dyDescent="0.25">
      <c r="B11" s="25"/>
      <c r="C11" s="22"/>
      <c r="D11" s="22"/>
      <c r="E11" s="22"/>
      <c r="F11" s="22"/>
      <c r="G11" s="35" t="s">
        <v>106</v>
      </c>
      <c r="H11" s="36">
        <f>(баллы!H55+баллы!H70+баллы!H26+баллы!H12)/4</f>
        <v>4.5</v>
      </c>
    </row>
    <row r="12" spans="2:8" ht="16.5" thickBot="1" x14ac:dyDescent="0.3">
      <c r="B12" s="8" t="s">
        <v>211</v>
      </c>
    </row>
    <row r="13" spans="2:8" ht="13.5" thickBot="1" x14ac:dyDescent="0.25">
      <c r="B13" s="3"/>
      <c r="C13" s="4"/>
      <c r="D13" s="5">
        <v>1</v>
      </c>
      <c r="E13" s="5">
        <v>2</v>
      </c>
      <c r="F13" s="5">
        <v>3</v>
      </c>
      <c r="G13" s="5">
        <v>4</v>
      </c>
      <c r="H13" s="5">
        <v>5</v>
      </c>
    </row>
    <row r="14" spans="2:8" ht="26.25" thickBot="1" x14ac:dyDescent="0.25">
      <c r="B14" s="6">
        <v>81</v>
      </c>
      <c r="C14" s="7" t="s">
        <v>212</v>
      </c>
      <c r="D14" s="7"/>
      <c r="E14" s="7"/>
      <c r="F14" s="7"/>
      <c r="G14" s="7"/>
      <c r="H14" s="7"/>
    </row>
    <row r="15" spans="2:8" ht="26.25" thickBot="1" x14ac:dyDescent="0.25">
      <c r="B15" s="9">
        <v>82</v>
      </c>
      <c r="C15" s="7" t="s">
        <v>213</v>
      </c>
      <c r="D15" s="7"/>
      <c r="E15" s="7"/>
      <c r="F15" s="7"/>
      <c r="G15" s="7"/>
      <c r="H15" s="7"/>
    </row>
    <row r="16" spans="2:8" ht="26.25" thickBot="1" x14ac:dyDescent="0.25">
      <c r="B16" s="9">
        <v>83</v>
      </c>
      <c r="C16" s="17" t="s">
        <v>214</v>
      </c>
      <c r="D16" s="7"/>
      <c r="E16" s="7"/>
      <c r="F16" s="7"/>
      <c r="G16" s="7"/>
      <c r="H16" s="7"/>
    </row>
    <row r="17" spans="2:8" ht="26.25" thickBot="1" x14ac:dyDescent="0.25">
      <c r="B17" s="9">
        <v>84</v>
      </c>
      <c r="C17" s="17" t="s">
        <v>215</v>
      </c>
      <c r="D17" s="7"/>
      <c r="E17" s="7"/>
      <c r="F17" s="7"/>
      <c r="G17" s="7"/>
      <c r="H17" s="7"/>
    </row>
    <row r="18" spans="2:8" ht="51.75" thickBot="1" x14ac:dyDescent="0.25">
      <c r="B18" s="9">
        <v>85</v>
      </c>
      <c r="C18" s="17" t="s">
        <v>216</v>
      </c>
      <c r="D18" s="7"/>
      <c r="E18" s="7"/>
      <c r="F18" s="7"/>
      <c r="G18" s="7"/>
      <c r="H18" s="7"/>
    </row>
    <row r="19" spans="2:8" ht="16.5" x14ac:dyDescent="0.25">
      <c r="B19" s="25"/>
      <c r="C19" s="26"/>
      <c r="D19" s="22"/>
      <c r="E19" s="22"/>
      <c r="F19" s="22"/>
      <c r="G19" s="35" t="s">
        <v>106</v>
      </c>
      <c r="H19" s="36">
        <f>(баллы!H29+баллы!H18+баллы!H43+баллы!H60)/4</f>
        <v>4.75</v>
      </c>
    </row>
    <row r="20" spans="2:8" ht="16.5" thickBot="1" x14ac:dyDescent="0.3">
      <c r="B20" s="8" t="s">
        <v>217</v>
      </c>
    </row>
    <row r="21" spans="2:8" ht="13.5" thickBot="1" x14ac:dyDescent="0.25">
      <c r="B21" s="3"/>
      <c r="C21" s="4"/>
      <c r="D21" s="5">
        <v>1</v>
      </c>
      <c r="E21" s="5">
        <v>2</v>
      </c>
      <c r="F21" s="5">
        <v>3</v>
      </c>
      <c r="G21" s="5">
        <v>4</v>
      </c>
      <c r="H21" s="5">
        <v>5</v>
      </c>
    </row>
    <row r="22" spans="2:8" ht="26.25" thickBot="1" x14ac:dyDescent="0.25">
      <c r="B22" s="9">
        <v>86</v>
      </c>
      <c r="C22" s="17" t="s">
        <v>218</v>
      </c>
      <c r="D22" s="7"/>
      <c r="E22" s="7"/>
      <c r="F22" s="7"/>
      <c r="G22" s="7"/>
      <c r="H22" s="7"/>
    </row>
    <row r="23" spans="2:8" ht="26.25" thickBot="1" x14ac:dyDescent="0.25">
      <c r="B23" s="9">
        <v>87</v>
      </c>
      <c r="C23" s="17" t="s">
        <v>219</v>
      </c>
      <c r="D23" s="7"/>
      <c r="E23" s="7"/>
      <c r="F23" s="7"/>
      <c r="G23" s="7"/>
      <c r="H23" s="7"/>
    </row>
    <row r="24" spans="2:8" ht="13.5" thickBot="1" x14ac:dyDescent="0.25">
      <c r="B24" s="9">
        <v>88</v>
      </c>
      <c r="C24" s="7" t="s">
        <v>220</v>
      </c>
      <c r="D24" s="7"/>
      <c r="E24" s="7"/>
      <c r="F24" s="7"/>
      <c r="G24" s="7"/>
      <c r="H24" s="7"/>
    </row>
    <row r="25" spans="2:8" ht="26.25" thickBot="1" x14ac:dyDescent="0.25">
      <c r="B25" s="9">
        <v>89</v>
      </c>
      <c r="C25" s="17" t="s">
        <v>221</v>
      </c>
      <c r="D25" s="7"/>
      <c r="E25" s="7"/>
      <c r="F25" s="7"/>
      <c r="G25" s="7"/>
      <c r="H25" s="7"/>
    </row>
    <row r="26" spans="2:8" ht="26.25" thickBot="1" x14ac:dyDescent="0.25">
      <c r="B26" s="9">
        <v>90</v>
      </c>
      <c r="C26" s="7" t="s">
        <v>222</v>
      </c>
      <c r="D26" s="7"/>
      <c r="E26" s="7"/>
      <c r="F26" s="7"/>
      <c r="G26" s="7"/>
      <c r="H26" s="7"/>
    </row>
    <row r="27" spans="2:8" ht="16.5" x14ac:dyDescent="0.25">
      <c r="G27" s="35" t="s">
        <v>106</v>
      </c>
      <c r="H27" s="36">
        <f>(баллы!H65+баллы!H49+баллы!H80+баллы!H33)/4</f>
        <v>3.75</v>
      </c>
    </row>
    <row r="29" spans="2:8" ht="19.5" x14ac:dyDescent="0.3">
      <c r="F29" s="75" t="s">
        <v>124</v>
      </c>
      <c r="G29" s="75"/>
      <c r="H29" s="37">
        <f>(H11+H19+H27)/3</f>
        <v>4.333333333333333</v>
      </c>
    </row>
  </sheetData>
  <sheetProtection password="C7EB" sheet="1" objects="1" scenarios="1"/>
  <mergeCells count="1">
    <mergeCell ref="F29:G29"/>
  </mergeCells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11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ФИО</vt:lpstr>
      <vt:lpstr>ВОПРОСЫ</vt:lpstr>
      <vt:lpstr>баллы</vt:lpstr>
      <vt:lpstr>1</vt:lpstr>
      <vt:lpstr>2</vt:lpstr>
      <vt:lpstr>3</vt:lpstr>
      <vt:lpstr>4</vt:lpstr>
      <vt:lpstr>5</vt:lpstr>
      <vt:lpstr>6</vt:lpstr>
      <vt:lpstr>Таблица</vt:lpstr>
      <vt:lpstr>Столбчатая</vt:lpstr>
      <vt:lpstr>Лепестковая</vt:lpstr>
      <vt:lpstr>Столбчатая!Область_печати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арс</cp:lastModifiedBy>
  <cp:revision/>
  <dcterms:created xsi:type="dcterms:W3CDTF">1996-10-08T23:32:33Z</dcterms:created>
  <dcterms:modified xsi:type="dcterms:W3CDTF">2017-12-11T23:28:44Z</dcterms:modified>
  <cp:category/>
  <cp:contentStatus/>
</cp:coreProperties>
</file>